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9155" windowHeight="2385"/>
  </bookViews>
  <sheets>
    <sheet name="Introduction" sheetId="1" r:id="rId1"/>
    <sheet name="Amplitude" sheetId="2" r:id="rId2"/>
    <sheet name="Period" sheetId="3" r:id="rId3"/>
  </sheets>
  <calcPr calcId="145621"/>
</workbook>
</file>

<file path=xl/calcChain.xml><?xml version="1.0" encoding="utf-8"?>
<calcChain xmlns="http://schemas.openxmlformats.org/spreadsheetml/2006/main">
  <c r="B169" i="3" l="1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9" i="3"/>
  <c r="B18" i="3"/>
  <c r="F11" i="2" l="1"/>
  <c r="F8" i="2"/>
  <c r="A19" i="3" l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F4" i="2" l="1"/>
  <c r="A16" i="2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15" i="2"/>
  <c r="M4" i="2" l="1"/>
  <c r="M5" i="2" s="1"/>
  <c r="M6" i="2" s="1"/>
  <c r="C18" i="2"/>
  <c r="B30" i="2"/>
  <c r="B44" i="2"/>
  <c r="B41" i="2"/>
  <c r="B14" i="2"/>
  <c r="B25" i="2"/>
  <c r="B42" i="2"/>
  <c r="B21" i="2"/>
  <c r="B39" i="2"/>
  <c r="B23" i="2"/>
  <c r="C41" i="2"/>
  <c r="C25" i="2"/>
  <c r="C44" i="2"/>
  <c r="C28" i="2"/>
  <c r="C14" i="2"/>
  <c r="C19" i="2"/>
  <c r="C42" i="2"/>
  <c r="C21" i="2"/>
  <c r="C24" i="2"/>
  <c r="C15" i="2"/>
  <c r="C22" i="2"/>
  <c r="C49" i="2"/>
  <c r="C20" i="2"/>
  <c r="C27" i="2"/>
  <c r="B15" i="2"/>
  <c r="B24" i="2"/>
  <c r="B36" i="2"/>
  <c r="B34" i="2"/>
  <c r="B46" i="2"/>
  <c r="B17" i="2"/>
  <c r="B37" i="2"/>
  <c r="B16" i="2"/>
  <c r="B35" i="2"/>
  <c r="B19" i="2"/>
  <c r="C40" i="2"/>
  <c r="C31" i="2"/>
  <c r="B31" i="2"/>
  <c r="C36" i="2"/>
  <c r="C50" i="2"/>
  <c r="B45" i="2"/>
  <c r="B22" i="2"/>
  <c r="B29" i="2"/>
  <c r="B28" i="2"/>
  <c r="B40" i="2"/>
  <c r="B20" i="2"/>
  <c r="B32" i="2"/>
  <c r="C33" i="2"/>
  <c r="B38" i="2"/>
  <c r="B50" i="2"/>
  <c r="B49" i="2"/>
  <c r="B18" i="2"/>
  <c r="B33" i="2"/>
  <c r="B48" i="2"/>
  <c r="B26" i="2"/>
  <c r="B43" i="2"/>
  <c r="B27" i="2"/>
  <c r="C45" i="2"/>
  <c r="C29" i="2"/>
  <c r="C48" i="2"/>
  <c r="C32" i="2"/>
  <c r="C16" i="2"/>
  <c r="C39" i="2"/>
  <c r="C23" i="2"/>
  <c r="C46" i="2"/>
  <c r="C30" i="2"/>
  <c r="C35" i="2"/>
  <c r="C26" i="2"/>
  <c r="C37" i="2"/>
  <c r="C47" i="2"/>
  <c r="C38" i="2"/>
  <c r="B47" i="2"/>
  <c r="C17" i="2"/>
  <c r="C43" i="2"/>
  <c r="C34" i="2"/>
  <c r="F5" i="2"/>
  <c r="M7" i="2" l="1"/>
  <c r="M8" i="2"/>
</calcChain>
</file>

<file path=xl/sharedStrings.xml><?xml version="1.0" encoding="utf-8"?>
<sst xmlns="http://schemas.openxmlformats.org/spreadsheetml/2006/main" count="73" uniqueCount="64">
  <si>
    <t>x</t>
  </si>
  <si>
    <t>y</t>
  </si>
  <si>
    <t>model</t>
  </si>
  <si>
    <t>theta</t>
  </si>
  <si>
    <t>Chandler=</t>
  </si>
  <si>
    <t>days</t>
  </si>
  <si>
    <t>Seasonal</t>
  </si>
  <si>
    <t>mas/sec</t>
  </si>
  <si>
    <t>meter/sec</t>
  </si>
  <si>
    <t>meter/hour</t>
  </si>
  <si>
    <t>meter/yr</t>
  </si>
  <si>
    <t>mas</t>
  </si>
  <si>
    <t>inches/day</t>
  </si>
  <si>
    <t>meters</t>
  </si>
  <si>
    <t>http://hpiers.obspm.fr/eop-pc/index.php?index=pm</t>
  </si>
  <si>
    <t>Amplitude</t>
  </si>
  <si>
    <t>Period</t>
  </si>
  <si>
    <t>(years)</t>
  </si>
  <si>
    <t>Select Model Parameters</t>
  </si>
  <si>
    <t>Circle</t>
  </si>
  <si>
    <t>Radius</t>
  </si>
  <si>
    <t xml:space="preserve">Exploring Earth's  Chandler Wobble </t>
  </si>
  <si>
    <t>https://earthdata.nasa.gov/featured-stories/featured-research/when-day-not-day</t>
  </si>
  <si>
    <t>X-axis</t>
  </si>
  <si>
    <t>Y-axis</t>
  </si>
  <si>
    <t>Polar Motion Speed</t>
  </si>
  <si>
    <t>Your Model</t>
  </si>
  <si>
    <t>Time</t>
  </si>
  <si>
    <t>(mas)</t>
  </si>
  <si>
    <t>Shift</t>
  </si>
  <si>
    <t xml:space="preserve">We all know that Earth rotates once every 24 hours about an axis that passes exactly through the </t>
  </si>
  <si>
    <t>North and South geographic poles of Earth. The tilt of this axis is exactly 23.4 degrees, and this results</t>
  </si>
  <si>
    <t xml:space="preserve"> in Earth having four distinct seasons every year. But when scientists look at this rotation they see that it is a bit more</t>
  </si>
  <si>
    <t>complicated than this simple picture.  As far back as the ancient Greeks, it was known that the polar axis takes a 25,000 year</t>
  </si>
  <si>
    <t>circle through the constellations. Our Pole Star Polaris is only the most recent North Star, and it is replaced by other</t>
  </si>
  <si>
    <t>23.4 degrees. It is like a spinning top whose spinning axis rotates along a circle, but the top still tilts the same amount</t>
  </si>
  <si>
    <t>as it goes.</t>
  </si>
  <si>
    <t>On top of this 25,000 year precession of the poles, there is a second motion called a nutation. The orbiting moon and distant sun</t>
  </si>
  <si>
    <t>apply a gravitational force to our Earth. Because Earth is spinning like a gyroscope, this force causes Earth to bob</t>
  </si>
  <si>
    <t xml:space="preserve"> slightly as it turns around on its 25,000-year precession cycle. The time to complete one of these bobs is 18.6 years and is called </t>
  </si>
  <si>
    <t>the nutation period. If you were standing at the North Pole of Earth, the nutation cycle causes the North Pole to trace a circle about</t>
  </si>
  <si>
    <t>the motion of Earth's North Pole.</t>
  </si>
  <si>
    <t xml:space="preserve">In addition to precession and nutation, there is a third motion of Earth's North Pole called the Chandler Wobble.  </t>
  </si>
  <si>
    <t>On top of the precession and  nutation circular motions, the Chandler wobble is another circular motion that has a period</t>
  </si>
  <si>
    <t xml:space="preserve">of about 430 days, and a radius of about 9 meters. Even though this is a faster motion, its speed is only about  2 centimeters </t>
  </si>
  <si>
    <t>the spin of Earth reacts to these changes near Earth's surface. Studying the Chandler Wobble tells scientists a lot about the</t>
  </si>
  <si>
    <t>surface and interior of Earth.</t>
  </si>
  <si>
    <t>How it works</t>
  </si>
  <si>
    <t xml:space="preserve">The first lab lets you fit a circle to the data for the Chandler Wobble. The radius of the circle tells you the amplitude of the </t>
  </si>
  <si>
    <t xml:space="preserve">Adjust the three sliders until your modeled track matches the Chandler Wobble data in the graph. </t>
  </si>
  <si>
    <t xml:space="preserve">The second lab  lets you create a model for the rotation period of the Chandler Wobble. </t>
  </si>
  <si>
    <t>This is a bit more complicated because the Wobble is the result of two different circular motions with slightly</t>
  </si>
  <si>
    <t>Try to adjust the sliders so that the beating motion you create with your model and plotted as a black line</t>
  </si>
  <si>
    <t xml:space="preserve">matches as well as possible the actual data in the graph. </t>
  </si>
  <si>
    <t>Chandler Wobble.  The top slider lets you adjust the radius of the Wobble in meters. Because a circle has a center,</t>
  </si>
  <si>
    <t>the next two sliders control the X and Y positions of the center of the circle on the plot.</t>
  </si>
  <si>
    <t>of the plotted blue data line as possible.</t>
  </si>
  <si>
    <t>different periods.  This causes the complicated 'beating' motion you see in the plot.</t>
  </si>
  <si>
    <t>stars along the 25,000 year precession of the axis. This precession does not affect the tilt of Earth's axis which remains</t>
  </si>
  <si>
    <t>600 meters in radius. The speed of the North Pole along this circle is about  3 meters per month so you can easily out-run</t>
  </si>
  <si>
    <t>or 1 inch per day, so you can still out-run even this motion.  The Chandler Wobble is caused by the way that the spin of Earth reacts to</t>
  </si>
  <si>
    <t>the movement of ocean water, and air in the atmosphere. During severe storms, and even earthquakes, you can see how</t>
  </si>
  <si>
    <t>You will not get a perfect match, but try to get one that  passes through as much</t>
  </si>
  <si>
    <t>Select Amplitudes and Periods of Wobble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</si>
</sst>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14" x14ac:knownFonts="1">
    <font>
      <sz val="11"/>
      <color theme="1"/>
      <name val="Calibri"/>
      <family val="2"/>
      <scheme val="minor"/>
    </font>
    <font>
      <sz val="20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6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20"/>
      <color rgb="FFFFFF0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rgb="FFFFFF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2" fillId="0" borderId="0" xfId="0" applyFont="1"/>
    <xf numFmtId="2" fontId="2" fillId="0" borderId="0" xfId="0" applyNumberFormat="1" applyFont="1"/>
    <xf numFmtId="0" fontId="0" fillId="0" borderId="0" xfId="0" applyFont="1"/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5" fillId="0" borderId="0" xfId="0" applyFont="1"/>
    <xf numFmtId="11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0" fontId="3" fillId="0" borderId="0" xfId="0" applyFont="1" applyAlignment="1">
      <alignment horizontal="right"/>
    </xf>
    <xf numFmtId="0" fontId="1" fillId="0" borderId="0" xfId="0" applyFont="1" applyAlignment="1"/>
    <xf numFmtId="0" fontId="6" fillId="0" borderId="0" xfId="0" applyFont="1"/>
    <xf numFmtId="0" fontId="10" fillId="0" borderId="0" xfId="0" applyFont="1" applyAlignment="1"/>
    <xf numFmtId="0" fontId="11" fillId="0" borderId="0" xfId="0" applyFont="1"/>
    <xf numFmtId="0" fontId="2" fillId="0" borderId="0" xfId="0" applyFont="1" applyAlignment="1">
      <alignment horizontal="right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 applyAlignment="1"/>
    <xf numFmtId="0" fontId="8" fillId="0" borderId="0" xfId="0" applyFont="1"/>
    <xf numFmtId="0" fontId="12" fillId="0" borderId="0" xfId="0" applyFont="1"/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5313152458658"/>
          <c:y val="3.9373585143898195E-2"/>
          <c:w val="0.80569509112362103"/>
          <c:h val="0.87829982773704185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Amplitude!$B$14:$B$50</c:f>
              <c:numCache>
                <c:formatCode>General</c:formatCode>
                <c:ptCount val="37"/>
                <c:pt idx="0">
                  <c:v>15</c:v>
                </c:pt>
                <c:pt idx="1">
                  <c:v>14.2254869638437</c:v>
                </c:pt>
                <c:pt idx="2">
                  <c:v>11.925472186479738</c:v>
                </c:pt>
                <c:pt idx="3">
                  <c:v>8.1698141552971606</c:v>
                </c:pt>
                <c:pt idx="4">
                  <c:v>3.0725836979232639</c:v>
                </c:pt>
                <c:pt idx="5">
                  <c:v>-3.2114006978957264</c:v>
                </c:pt>
                <c:pt idx="6">
                  <c:v>-10.491275195549434</c:v>
                </c:pt>
                <c:pt idx="7">
                  <c:v>-18.5459277283706</c:v>
                </c:pt>
                <c:pt idx="8">
                  <c:v>-27.130713849756127</c:v>
                </c:pt>
                <c:pt idx="9">
                  <c:v>-35.984887333681442</c:v>
                </c:pt>
                <c:pt idx="10">
                  <c:v>-44.839519835531263</c:v>
                </c:pt>
                <c:pt idx="11">
                  <c:v>-53.425669068911226</c:v>
                </c:pt>
                <c:pt idx="12">
                  <c:v>-61.482547405914055</c:v>
                </c:pt>
                <c:pt idx="13">
                  <c:v>-68.765442795452088</c:v>
                </c:pt>
                <c:pt idx="14">
                  <c:v>-75.053151417126969</c:v>
                </c:pt>
                <c:pt idx="15">
                  <c:v>-80.154696318192009</c:v>
                </c:pt>
                <c:pt idx="16">
                  <c:v>-83.915127968042839</c:v>
                </c:pt>
                <c:pt idx="17">
                  <c:v>-86.220230549644782</c:v>
                </c:pt>
                <c:pt idx="18">
                  <c:v>-86.999991043424188</c:v>
                </c:pt>
                <c:pt idx="19">
                  <c:v>-86.230725736929614</c:v>
                </c:pt>
                <c:pt idx="20">
                  <c:v>-83.935799571656844</c:v>
                </c:pt>
                <c:pt idx="21">
                  <c:v>-80.184916478273337</c:v>
                </c:pt>
                <c:pt idx="22">
                  <c:v>-75.092002254932964</c:v>
                </c:pt>
                <c:pt idx="23">
                  <c:v>-68.811744292145661</c:v>
                </c:pt>
                <c:pt idx="24">
                  <c:v>-61.534893243346779</c:v>
                </c:pt>
                <c:pt idx="25">
                  <c:v>-53.482469343809484</c:v>
                </c:pt>
                <c:pt idx="26">
                  <c:v>-44.899049349723782</c:v>
                </c:pt>
                <c:pt idx="27">
                  <c:v>-36.045337993647514</c:v>
                </c:pt>
                <c:pt idx="28">
                  <c:v>-27.19024958395897</c:v>
                </c:pt>
                <c:pt idx="29">
                  <c:v>-18.602740254368744</c:v>
                </c:pt>
                <c:pt idx="30">
                  <c:v>-10.543638943068313</c:v>
                </c:pt>
                <c:pt idx="31">
                  <c:v>-3.2577252196774182</c:v>
                </c:pt>
                <c:pt idx="32">
                  <c:v>3.0337054193694257</c:v>
                </c:pt>
                <c:pt idx="33">
                  <c:v>8.139562972267818</c:v>
                </c:pt>
                <c:pt idx="34">
                  <c:v>11.904766919979423</c:v>
                </c:pt>
                <c:pt idx="35">
                  <c:v>14.214956496179106</c:v>
                </c:pt>
                <c:pt idx="36">
                  <c:v>14.999964173699887</c:v>
                </c:pt>
              </c:numCache>
            </c:numRef>
          </c:xVal>
          <c:yVal>
            <c:numRef>
              <c:f>Amplitude!$C$14:$C$50</c:f>
              <c:numCache>
                <c:formatCode>General</c:formatCode>
                <c:ptCount val="37"/>
                <c:pt idx="0">
                  <c:v>-366</c:v>
                </c:pt>
                <c:pt idx="1">
                  <c:v>-357.14559661836176</c:v>
                </c:pt>
                <c:pt idx="2">
                  <c:v>-348.56012856403589</c:v>
                </c:pt>
                <c:pt idx="3">
                  <c:v>-340.50436277543724</c:v>
                </c:pt>
                <c:pt idx="4">
                  <c:v>-333.2229775121537</c:v>
                </c:pt>
                <c:pt idx="5">
                  <c:v>-326.93713072742804</c:v>
                </c:pt>
                <c:pt idx="6">
                  <c:v>-321.83774282432103</c:v>
                </c:pt>
                <c:pt idx="7">
                  <c:v>-318.0796978188082</c:v>
                </c:pt>
                <c:pt idx="8">
                  <c:v>-315.77713903823189</c:v>
                </c:pt>
                <c:pt idx="9">
                  <c:v>-315.00000223914401</c:v>
                </c:pt>
                <c:pt idx="10">
                  <c:v>-315.77189144435908</c:v>
                </c:pt>
                <c:pt idx="11">
                  <c:v>-318.06936201654736</c:v>
                </c:pt>
                <c:pt idx="12">
                  <c:v>-321.82263274361696</c:v>
                </c:pt>
                <c:pt idx="13">
                  <c:v>-326.91770530767218</c:v>
                </c:pt>
                <c:pt idx="14">
                  <c:v>-333.19982676279051</c:v>
                </c:pt>
                <c:pt idx="15">
                  <c:v>-340.47818985557171</c:v>
                </c:pt>
                <c:pt idx="16">
                  <c:v>-348.53172842533985</c:v>
                </c:pt>
                <c:pt idx="17">
                  <c:v>-357.11583185995869</c:v>
                </c:pt>
                <c:pt idx="18">
                  <c:v>-365.96977466868992</c:v>
                </c:pt>
                <c:pt idx="19">
                  <c:v>-374.82463551322985</c:v>
                </c:pt>
                <c:pt idx="20">
                  <c:v>-383.41146517171785</c:v>
                </c:pt>
                <c:pt idx="21">
                  <c:v>-391.4694553496538</c:v>
                </c:pt>
                <c:pt idx="22">
                  <c:v>-398.75386022593852</c:v>
                </c:pt>
                <c:pt idx="23">
                  <c:v>-405.04343013244159</c:v>
                </c:pt>
                <c:pt idx="24">
                  <c:v>-410.14713158350025</c:v>
                </c:pt>
                <c:pt idx="25">
                  <c:v>-413.90994954748714</c:v>
                </c:pt>
                <c:pt idx="26">
                  <c:v>-416.21759572770463</c:v>
                </c:pt>
                <c:pt idx="27">
                  <c:v>-416.99997984770516</c:v>
                </c:pt>
                <c:pt idx="28">
                  <c:v>-416.23333850747991</c:v>
                </c:pt>
                <c:pt idx="29">
                  <c:v>-413.94095695063919</c:v>
                </c:pt>
                <c:pt idx="30">
                  <c:v>-410.1924618203052</c:v>
                </c:pt>
                <c:pt idx="31">
                  <c:v>-405.1017063848862</c:v>
                </c:pt>
                <c:pt idx="32">
                  <c:v>-398.82331246589672</c:v>
                </c:pt>
                <c:pt idx="33">
                  <c:v>-391.54797410005739</c:v>
                </c:pt>
                <c:pt idx="34">
                  <c:v>-383.4966655778307</c:v>
                </c:pt>
                <c:pt idx="35">
                  <c:v>-374.91392977798455</c:v>
                </c:pt>
                <c:pt idx="36">
                  <c:v>-366.06045065200385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28512"/>
        <c:axId val="80529088"/>
      </c:scatterChart>
      <c:valAx>
        <c:axId val="80528512"/>
        <c:scaling>
          <c:orientation val="minMax"/>
          <c:max val="250"/>
          <c:min val="-100"/>
        </c:scaling>
        <c:delete val="1"/>
        <c:axPos val="b"/>
        <c:numFmt formatCode="General" sourceLinked="1"/>
        <c:majorTickMark val="out"/>
        <c:minorTickMark val="none"/>
        <c:tickLblPos val="nextTo"/>
        <c:crossAx val="80529088"/>
        <c:crossesAt val="-500"/>
        <c:crossBetween val="midCat"/>
      </c:valAx>
      <c:valAx>
        <c:axId val="80529088"/>
        <c:scaling>
          <c:orientation val="minMax"/>
          <c:max val="-150"/>
          <c:min val="-500"/>
        </c:scaling>
        <c:delete val="1"/>
        <c:axPos val="l"/>
        <c:majorGridlines/>
        <c:numFmt formatCode="General" sourceLinked="1"/>
        <c:majorTickMark val="out"/>
        <c:minorTickMark val="none"/>
        <c:tickLblPos val="nextTo"/>
        <c:crossAx val="80528512"/>
        <c:crossesAt val="-100"/>
        <c:crossBetween val="midCat"/>
      </c:valAx>
      <c:spPr>
        <a:solidFill>
          <a:schemeClr val="accent1">
            <a:alpha val="0"/>
          </a:schemeClr>
        </a:solidFill>
      </c:spPr>
    </c:plotArea>
    <c:plotVisOnly val="1"/>
    <c:dispBlanksAs val="gap"/>
    <c:showDLblsOverMax val="0"/>
  </c:chart>
  <c:spPr>
    <a:solidFill>
      <a:schemeClr val="bg1">
        <a:alpha val="0"/>
      </a:scheme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683651804670912E-2"/>
          <c:y val="3.0440982705455862E-2"/>
          <c:w val="0.96263269639065818"/>
          <c:h val="0.96651830416978946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Period!$A$19:$A$547</c:f>
              <c:numCache>
                <c:formatCode>General</c:formatCode>
                <c:ptCount val="529"/>
                <c:pt idx="0">
                  <c:v>1960.1</c:v>
                </c:pt>
                <c:pt idx="1">
                  <c:v>1960.1999999999998</c:v>
                </c:pt>
                <c:pt idx="2">
                  <c:v>1960.2999999999997</c:v>
                </c:pt>
                <c:pt idx="3">
                  <c:v>1960.3999999999996</c:v>
                </c:pt>
                <c:pt idx="4">
                  <c:v>1960.4999999999995</c:v>
                </c:pt>
                <c:pt idx="5">
                  <c:v>1960.5999999999995</c:v>
                </c:pt>
                <c:pt idx="6">
                  <c:v>1960.6999999999994</c:v>
                </c:pt>
                <c:pt idx="7">
                  <c:v>1960.7999999999993</c:v>
                </c:pt>
                <c:pt idx="8">
                  <c:v>1960.8999999999992</c:v>
                </c:pt>
                <c:pt idx="9">
                  <c:v>1960.9999999999991</c:v>
                </c:pt>
                <c:pt idx="10">
                  <c:v>1961.099999999999</c:v>
                </c:pt>
                <c:pt idx="11">
                  <c:v>1961.1999999999989</c:v>
                </c:pt>
                <c:pt idx="12">
                  <c:v>1961.2999999999988</c:v>
                </c:pt>
                <c:pt idx="13">
                  <c:v>1961.3999999999987</c:v>
                </c:pt>
                <c:pt idx="14">
                  <c:v>1961.4999999999986</c:v>
                </c:pt>
                <c:pt idx="15">
                  <c:v>1961.5999999999985</c:v>
                </c:pt>
                <c:pt idx="16">
                  <c:v>1961.6999999999985</c:v>
                </c:pt>
                <c:pt idx="17">
                  <c:v>1961.7999999999984</c:v>
                </c:pt>
                <c:pt idx="18">
                  <c:v>1961.8999999999983</c:v>
                </c:pt>
                <c:pt idx="19">
                  <c:v>1961.9999999999982</c:v>
                </c:pt>
                <c:pt idx="20">
                  <c:v>1962.0999999999981</c:v>
                </c:pt>
                <c:pt idx="21">
                  <c:v>1962.199999999998</c:v>
                </c:pt>
                <c:pt idx="22">
                  <c:v>1962.2999999999979</c:v>
                </c:pt>
                <c:pt idx="23">
                  <c:v>1962.3999999999978</c:v>
                </c:pt>
                <c:pt idx="24">
                  <c:v>1962.4999999999977</c:v>
                </c:pt>
                <c:pt idx="25">
                  <c:v>1962.5999999999976</c:v>
                </c:pt>
                <c:pt idx="26">
                  <c:v>1962.6999999999975</c:v>
                </c:pt>
                <c:pt idx="27">
                  <c:v>1962.7999999999975</c:v>
                </c:pt>
                <c:pt idx="28">
                  <c:v>1962.8999999999974</c:v>
                </c:pt>
                <c:pt idx="29">
                  <c:v>1962.9999999999973</c:v>
                </c:pt>
                <c:pt idx="30">
                  <c:v>1963.0999999999972</c:v>
                </c:pt>
                <c:pt idx="31">
                  <c:v>1963.1999999999971</c:v>
                </c:pt>
                <c:pt idx="32">
                  <c:v>1963.299999999997</c:v>
                </c:pt>
                <c:pt idx="33">
                  <c:v>1963.3999999999969</c:v>
                </c:pt>
                <c:pt idx="34">
                  <c:v>1963.4999999999968</c:v>
                </c:pt>
                <c:pt idx="35">
                  <c:v>1963.5999999999967</c:v>
                </c:pt>
                <c:pt idx="36">
                  <c:v>1963.6999999999966</c:v>
                </c:pt>
                <c:pt idx="37">
                  <c:v>1963.7999999999965</c:v>
                </c:pt>
                <c:pt idx="38">
                  <c:v>1963.8999999999965</c:v>
                </c:pt>
                <c:pt idx="39">
                  <c:v>1963.9999999999964</c:v>
                </c:pt>
                <c:pt idx="40">
                  <c:v>1964.0999999999963</c:v>
                </c:pt>
                <c:pt idx="41">
                  <c:v>1964.1999999999962</c:v>
                </c:pt>
                <c:pt idx="42">
                  <c:v>1964.2999999999961</c:v>
                </c:pt>
                <c:pt idx="43">
                  <c:v>1964.399999999996</c:v>
                </c:pt>
                <c:pt idx="44">
                  <c:v>1964.4999999999959</c:v>
                </c:pt>
                <c:pt idx="45">
                  <c:v>1964.5999999999958</c:v>
                </c:pt>
                <c:pt idx="46">
                  <c:v>1964.6999999999957</c:v>
                </c:pt>
                <c:pt idx="47">
                  <c:v>1964.7999999999956</c:v>
                </c:pt>
                <c:pt idx="48">
                  <c:v>1964.8999999999955</c:v>
                </c:pt>
                <c:pt idx="49">
                  <c:v>1964.9999999999955</c:v>
                </c:pt>
                <c:pt idx="50">
                  <c:v>1965.0999999999954</c:v>
                </c:pt>
                <c:pt idx="51">
                  <c:v>1965.1999999999953</c:v>
                </c:pt>
                <c:pt idx="52">
                  <c:v>1965.2999999999952</c:v>
                </c:pt>
                <c:pt idx="53">
                  <c:v>1965.3999999999951</c:v>
                </c:pt>
                <c:pt idx="54">
                  <c:v>1965.499999999995</c:v>
                </c:pt>
                <c:pt idx="55">
                  <c:v>1965.5999999999949</c:v>
                </c:pt>
                <c:pt idx="56">
                  <c:v>1965.6999999999948</c:v>
                </c:pt>
                <c:pt idx="57">
                  <c:v>1965.7999999999947</c:v>
                </c:pt>
                <c:pt idx="58" formatCode="0.0">
                  <c:v>1965.8999999999946</c:v>
                </c:pt>
                <c:pt idx="59" formatCode="0.0">
                  <c:v>1965.9999999999945</c:v>
                </c:pt>
                <c:pt idx="60" formatCode="0.0">
                  <c:v>1966.0999999999945</c:v>
                </c:pt>
                <c:pt idx="61" formatCode="0.0">
                  <c:v>1966.1999999999944</c:v>
                </c:pt>
                <c:pt idx="62" formatCode="0.0">
                  <c:v>1966.2999999999943</c:v>
                </c:pt>
                <c:pt idx="63" formatCode="0.0">
                  <c:v>1966.3999999999942</c:v>
                </c:pt>
                <c:pt idx="64" formatCode="0.0">
                  <c:v>1966.4999999999941</c:v>
                </c:pt>
                <c:pt idx="65" formatCode="0.0">
                  <c:v>1966.599999999994</c:v>
                </c:pt>
                <c:pt idx="66" formatCode="0.0">
                  <c:v>1966.6999999999939</c:v>
                </c:pt>
                <c:pt idx="67" formatCode="0.0">
                  <c:v>1966.7999999999938</c:v>
                </c:pt>
                <c:pt idx="68" formatCode="0.0">
                  <c:v>1966.8999999999937</c:v>
                </c:pt>
                <c:pt idx="69" formatCode="0.0">
                  <c:v>1966.9999999999936</c:v>
                </c:pt>
                <c:pt idx="70" formatCode="0.0">
                  <c:v>1967.0999999999935</c:v>
                </c:pt>
                <c:pt idx="71" formatCode="0.0">
                  <c:v>1967.1999999999935</c:v>
                </c:pt>
                <c:pt idx="72" formatCode="0.0">
                  <c:v>1967.2999999999934</c:v>
                </c:pt>
                <c:pt idx="73" formatCode="0.0">
                  <c:v>1967.3999999999933</c:v>
                </c:pt>
                <c:pt idx="74" formatCode="0.0">
                  <c:v>1967.4999999999932</c:v>
                </c:pt>
                <c:pt idx="75" formatCode="0.0">
                  <c:v>1967.5999999999931</c:v>
                </c:pt>
                <c:pt idx="76" formatCode="0.0">
                  <c:v>1967.699999999993</c:v>
                </c:pt>
                <c:pt idx="77" formatCode="0.0">
                  <c:v>1967.7999999999929</c:v>
                </c:pt>
                <c:pt idx="78" formatCode="0.0">
                  <c:v>1967.8999999999928</c:v>
                </c:pt>
                <c:pt idx="79" formatCode="0.0">
                  <c:v>1967.9999999999927</c:v>
                </c:pt>
                <c:pt idx="80" formatCode="0.0">
                  <c:v>1968.0999999999926</c:v>
                </c:pt>
                <c:pt idx="81" formatCode="0.0">
                  <c:v>1968.1999999999925</c:v>
                </c:pt>
                <c:pt idx="82" formatCode="0.0">
                  <c:v>1968.2999999999925</c:v>
                </c:pt>
                <c:pt idx="83" formatCode="0.0">
                  <c:v>1968.3999999999924</c:v>
                </c:pt>
                <c:pt idx="84" formatCode="0.0">
                  <c:v>1968.4999999999923</c:v>
                </c:pt>
                <c:pt idx="85" formatCode="0.0">
                  <c:v>1968.5999999999922</c:v>
                </c:pt>
                <c:pt idx="86" formatCode="0.0">
                  <c:v>1968.6999999999921</c:v>
                </c:pt>
                <c:pt idx="87" formatCode="0.0">
                  <c:v>1968.799999999992</c:v>
                </c:pt>
                <c:pt idx="88" formatCode="0.0">
                  <c:v>1968.8999999999919</c:v>
                </c:pt>
                <c:pt idx="89" formatCode="0.0">
                  <c:v>1968.9999999999918</c:v>
                </c:pt>
                <c:pt idx="90" formatCode="0.0">
                  <c:v>1969.0999999999917</c:v>
                </c:pt>
                <c:pt idx="91" formatCode="0.0">
                  <c:v>1969.1999999999916</c:v>
                </c:pt>
                <c:pt idx="92" formatCode="0.0">
                  <c:v>1969.2999999999915</c:v>
                </c:pt>
                <c:pt idx="93" formatCode="0.0">
                  <c:v>1969.3999999999915</c:v>
                </c:pt>
                <c:pt idx="94" formatCode="0.0">
                  <c:v>1969.4999999999914</c:v>
                </c:pt>
                <c:pt idx="95" formatCode="0.0">
                  <c:v>1969.5999999999913</c:v>
                </c:pt>
                <c:pt idx="96" formatCode="0.0">
                  <c:v>1969.6999999999912</c:v>
                </c:pt>
                <c:pt idx="97" formatCode="0.0">
                  <c:v>1969.7999999999911</c:v>
                </c:pt>
                <c:pt idx="98" formatCode="0.0">
                  <c:v>1969.899999999991</c:v>
                </c:pt>
                <c:pt idx="99" formatCode="0.0">
                  <c:v>1969.9999999999909</c:v>
                </c:pt>
                <c:pt idx="100" formatCode="0.0">
                  <c:v>1970.0999999999908</c:v>
                </c:pt>
                <c:pt idx="101" formatCode="0.0">
                  <c:v>1970.1999999999907</c:v>
                </c:pt>
                <c:pt idx="102" formatCode="0.0">
                  <c:v>1970.2999999999906</c:v>
                </c:pt>
                <c:pt idx="103" formatCode="0.0">
                  <c:v>1970.3999999999905</c:v>
                </c:pt>
                <c:pt idx="104" formatCode="0.0">
                  <c:v>1970.4999999999905</c:v>
                </c:pt>
                <c:pt idx="105" formatCode="0.0">
                  <c:v>1970.5999999999904</c:v>
                </c:pt>
                <c:pt idx="106" formatCode="0.0">
                  <c:v>1970.6999999999903</c:v>
                </c:pt>
                <c:pt idx="107" formatCode="0.0">
                  <c:v>1970.7999999999902</c:v>
                </c:pt>
                <c:pt idx="108" formatCode="0.0">
                  <c:v>1970.8999999999901</c:v>
                </c:pt>
                <c:pt idx="109" formatCode="0.0">
                  <c:v>1970.99999999999</c:v>
                </c:pt>
                <c:pt idx="110" formatCode="0.0">
                  <c:v>1971.0999999999899</c:v>
                </c:pt>
                <c:pt idx="111" formatCode="0.0">
                  <c:v>1971.1999999999898</c:v>
                </c:pt>
                <c:pt idx="112" formatCode="0.0">
                  <c:v>1971.2999999999897</c:v>
                </c:pt>
                <c:pt idx="113" formatCode="0.0">
                  <c:v>1971.3999999999896</c:v>
                </c:pt>
                <c:pt idx="114" formatCode="0.0">
                  <c:v>1971.4999999999895</c:v>
                </c:pt>
                <c:pt idx="115" formatCode="0.0">
                  <c:v>1971.5999999999894</c:v>
                </c:pt>
                <c:pt idx="116" formatCode="0.0">
                  <c:v>1971.6999999999894</c:v>
                </c:pt>
                <c:pt idx="117" formatCode="0.0">
                  <c:v>1971.7999999999893</c:v>
                </c:pt>
                <c:pt idx="118" formatCode="0.0">
                  <c:v>1971.8999999999892</c:v>
                </c:pt>
                <c:pt idx="119" formatCode="0.0">
                  <c:v>1971.9999999999891</c:v>
                </c:pt>
                <c:pt idx="120" formatCode="0.0">
                  <c:v>1972.099999999989</c:v>
                </c:pt>
                <c:pt idx="121" formatCode="0.0">
                  <c:v>1972.1999999999889</c:v>
                </c:pt>
                <c:pt idx="122" formatCode="0.0">
                  <c:v>1972.2999999999888</c:v>
                </c:pt>
                <c:pt idx="123" formatCode="0.0">
                  <c:v>1972.3999999999887</c:v>
                </c:pt>
                <c:pt idx="124" formatCode="0.0">
                  <c:v>1972.4999999999886</c:v>
                </c:pt>
                <c:pt idx="125" formatCode="0.0">
                  <c:v>1972.5999999999885</c:v>
                </c:pt>
                <c:pt idx="126" formatCode="0.0">
                  <c:v>1972.6999999999884</c:v>
                </c:pt>
                <c:pt idx="127" formatCode="0.0">
                  <c:v>1972.7999999999884</c:v>
                </c:pt>
                <c:pt idx="128" formatCode="0.0">
                  <c:v>1972.8999999999883</c:v>
                </c:pt>
                <c:pt idx="129" formatCode="0.0">
                  <c:v>1972.9999999999882</c:v>
                </c:pt>
                <c:pt idx="130" formatCode="0.0">
                  <c:v>1973.0999999999881</c:v>
                </c:pt>
                <c:pt idx="131" formatCode="0.0">
                  <c:v>1973.199999999988</c:v>
                </c:pt>
                <c:pt idx="132" formatCode="0.0">
                  <c:v>1973.2999999999879</c:v>
                </c:pt>
                <c:pt idx="133" formatCode="0.0">
                  <c:v>1973.3999999999878</c:v>
                </c:pt>
                <c:pt idx="134" formatCode="0.0">
                  <c:v>1973.4999999999877</c:v>
                </c:pt>
                <c:pt idx="135" formatCode="0.0">
                  <c:v>1973.5999999999876</c:v>
                </c:pt>
                <c:pt idx="136" formatCode="0.0">
                  <c:v>1973.6999999999875</c:v>
                </c:pt>
                <c:pt idx="137" formatCode="0.0">
                  <c:v>1973.7999999999874</c:v>
                </c:pt>
                <c:pt idx="138" formatCode="0.0">
                  <c:v>1973.8999999999874</c:v>
                </c:pt>
                <c:pt idx="139" formatCode="0.0">
                  <c:v>1973.9999999999873</c:v>
                </c:pt>
                <c:pt idx="140" formatCode="0.0">
                  <c:v>1974.0999999999872</c:v>
                </c:pt>
                <c:pt idx="141" formatCode="0.0">
                  <c:v>1974.1999999999871</c:v>
                </c:pt>
                <c:pt idx="142" formatCode="0.0">
                  <c:v>1974.299999999987</c:v>
                </c:pt>
                <c:pt idx="143" formatCode="0.0">
                  <c:v>1974.3999999999869</c:v>
                </c:pt>
                <c:pt idx="144" formatCode="0.0">
                  <c:v>1974.4999999999868</c:v>
                </c:pt>
                <c:pt idx="145" formatCode="0.0">
                  <c:v>1974.5999999999867</c:v>
                </c:pt>
                <c:pt idx="146" formatCode="0.0">
                  <c:v>1974.6999999999866</c:v>
                </c:pt>
                <c:pt idx="147" formatCode="0.0">
                  <c:v>1974.7999999999865</c:v>
                </c:pt>
                <c:pt idx="148" formatCode="0.0">
                  <c:v>1974.8999999999864</c:v>
                </c:pt>
                <c:pt idx="149" formatCode="0.0">
                  <c:v>1974.9999999999864</c:v>
                </c:pt>
                <c:pt idx="150" formatCode="0.0">
                  <c:v>1975.0999999999863</c:v>
                </c:pt>
                <c:pt idx="151" formatCode="0.0">
                  <c:v>1975.1999999999862</c:v>
                </c:pt>
                <c:pt idx="152" formatCode="0.0">
                  <c:v>1975.2999999999861</c:v>
                </c:pt>
                <c:pt idx="153" formatCode="0.0">
                  <c:v>1975.399999999986</c:v>
                </c:pt>
                <c:pt idx="154" formatCode="0.0">
                  <c:v>1975.4999999999859</c:v>
                </c:pt>
                <c:pt idx="155" formatCode="0.0">
                  <c:v>1975.5999999999858</c:v>
                </c:pt>
                <c:pt idx="156" formatCode="0.0">
                  <c:v>1975.6999999999857</c:v>
                </c:pt>
                <c:pt idx="157" formatCode="0.0">
                  <c:v>1975.7999999999856</c:v>
                </c:pt>
                <c:pt idx="158" formatCode="0.0">
                  <c:v>1975.8999999999855</c:v>
                </c:pt>
                <c:pt idx="159" formatCode="0.0">
                  <c:v>1975.9999999999854</c:v>
                </c:pt>
                <c:pt idx="160" formatCode="0.0">
                  <c:v>1976.0999999999854</c:v>
                </c:pt>
                <c:pt idx="161" formatCode="0.0">
                  <c:v>1976.1999999999853</c:v>
                </c:pt>
                <c:pt idx="162" formatCode="0.0">
                  <c:v>1976.2999999999852</c:v>
                </c:pt>
                <c:pt idx="163" formatCode="0.0">
                  <c:v>1976.3999999999851</c:v>
                </c:pt>
                <c:pt idx="164" formatCode="0.0">
                  <c:v>1976.499999999985</c:v>
                </c:pt>
                <c:pt idx="165" formatCode="0.0">
                  <c:v>1976.5999999999849</c:v>
                </c:pt>
                <c:pt idx="166" formatCode="0.0">
                  <c:v>1976.6999999999848</c:v>
                </c:pt>
                <c:pt idx="167" formatCode="0.0">
                  <c:v>1976.7999999999847</c:v>
                </c:pt>
                <c:pt idx="168" formatCode="0.0">
                  <c:v>1976.8999999999846</c:v>
                </c:pt>
                <c:pt idx="169" formatCode="0.0">
                  <c:v>1976.9999999999845</c:v>
                </c:pt>
                <c:pt idx="170" formatCode="0.0">
                  <c:v>1977.0999999999844</c:v>
                </c:pt>
                <c:pt idx="171" formatCode="0.0">
                  <c:v>1977.1999999999844</c:v>
                </c:pt>
                <c:pt idx="172" formatCode="0.0">
                  <c:v>1977.2999999999843</c:v>
                </c:pt>
                <c:pt idx="173" formatCode="0.0">
                  <c:v>1977.3999999999842</c:v>
                </c:pt>
                <c:pt idx="174" formatCode="0.0">
                  <c:v>1977.4999999999841</c:v>
                </c:pt>
                <c:pt idx="175" formatCode="0.0">
                  <c:v>1977.599999999984</c:v>
                </c:pt>
                <c:pt idx="176" formatCode="0.0">
                  <c:v>1977.6999999999839</c:v>
                </c:pt>
                <c:pt idx="177" formatCode="0.0">
                  <c:v>1977.7999999999838</c:v>
                </c:pt>
                <c:pt idx="178" formatCode="0.0">
                  <c:v>1977.8999999999837</c:v>
                </c:pt>
                <c:pt idx="179" formatCode="0.0">
                  <c:v>1977.9999999999836</c:v>
                </c:pt>
                <c:pt idx="180" formatCode="0.0">
                  <c:v>1978.0999999999835</c:v>
                </c:pt>
                <c:pt idx="181" formatCode="0.0">
                  <c:v>1978.1999999999834</c:v>
                </c:pt>
                <c:pt idx="182" formatCode="0.0">
                  <c:v>1978.2999999999834</c:v>
                </c:pt>
                <c:pt idx="183" formatCode="0.0">
                  <c:v>1978.3999999999833</c:v>
                </c:pt>
                <c:pt idx="184" formatCode="0.0">
                  <c:v>1978.4999999999832</c:v>
                </c:pt>
                <c:pt idx="185" formatCode="0.0">
                  <c:v>1978.5999999999831</c:v>
                </c:pt>
                <c:pt idx="186" formatCode="0.0">
                  <c:v>1978.699999999983</c:v>
                </c:pt>
                <c:pt idx="187" formatCode="0.0">
                  <c:v>1978.7999999999829</c:v>
                </c:pt>
                <c:pt idx="188" formatCode="0.0">
                  <c:v>1978.8999999999828</c:v>
                </c:pt>
                <c:pt idx="189" formatCode="0.0">
                  <c:v>1978.9999999999827</c:v>
                </c:pt>
                <c:pt idx="190" formatCode="0.0">
                  <c:v>1979.0999999999826</c:v>
                </c:pt>
                <c:pt idx="191" formatCode="0.0">
                  <c:v>1979.1999999999825</c:v>
                </c:pt>
                <c:pt idx="192" formatCode="0.0">
                  <c:v>1979.2999999999824</c:v>
                </c:pt>
                <c:pt idx="193" formatCode="0.0">
                  <c:v>1979.3999999999824</c:v>
                </c:pt>
                <c:pt idx="194" formatCode="0.0">
                  <c:v>1979.4999999999823</c:v>
                </c:pt>
                <c:pt idx="195" formatCode="0.0">
                  <c:v>1979.5999999999822</c:v>
                </c:pt>
                <c:pt idx="196" formatCode="0.0">
                  <c:v>1979.6999999999821</c:v>
                </c:pt>
                <c:pt idx="197" formatCode="0.0">
                  <c:v>1979.799999999982</c:v>
                </c:pt>
                <c:pt idx="198" formatCode="0.0">
                  <c:v>1979.8999999999819</c:v>
                </c:pt>
                <c:pt idx="199" formatCode="0.0">
                  <c:v>1979.9999999999818</c:v>
                </c:pt>
                <c:pt idx="200" formatCode="0.0">
                  <c:v>1980.0999999999817</c:v>
                </c:pt>
                <c:pt idx="201" formatCode="0.0">
                  <c:v>1980.1999999999816</c:v>
                </c:pt>
                <c:pt idx="202" formatCode="0.0">
                  <c:v>1980.2999999999815</c:v>
                </c:pt>
                <c:pt idx="203" formatCode="0.0">
                  <c:v>1980.3999999999814</c:v>
                </c:pt>
                <c:pt idx="204" formatCode="0.0">
                  <c:v>1980.4999999999814</c:v>
                </c:pt>
                <c:pt idx="205" formatCode="0.0">
                  <c:v>1980.5999999999813</c:v>
                </c:pt>
                <c:pt idx="206" formatCode="0.0">
                  <c:v>1980.6999999999812</c:v>
                </c:pt>
                <c:pt idx="207" formatCode="0.0">
                  <c:v>1980.7999999999811</c:v>
                </c:pt>
                <c:pt idx="208" formatCode="0.0">
                  <c:v>1980.899999999981</c:v>
                </c:pt>
                <c:pt idx="209" formatCode="0.0">
                  <c:v>1980.9999999999809</c:v>
                </c:pt>
                <c:pt idx="210" formatCode="0.0">
                  <c:v>1981.0999999999808</c:v>
                </c:pt>
                <c:pt idx="211" formatCode="0.0">
                  <c:v>1981.1999999999807</c:v>
                </c:pt>
                <c:pt idx="212" formatCode="0.0">
                  <c:v>1981.2999999999806</c:v>
                </c:pt>
                <c:pt idx="213" formatCode="0.0">
                  <c:v>1981.3999999999805</c:v>
                </c:pt>
                <c:pt idx="214" formatCode="0.0">
                  <c:v>1981.4999999999804</c:v>
                </c:pt>
                <c:pt idx="215" formatCode="0.0">
                  <c:v>1981.5999999999804</c:v>
                </c:pt>
                <c:pt idx="216" formatCode="0.0">
                  <c:v>1981.6999999999803</c:v>
                </c:pt>
                <c:pt idx="217" formatCode="0.0">
                  <c:v>1981.7999999999802</c:v>
                </c:pt>
                <c:pt idx="218" formatCode="0.0">
                  <c:v>1981.8999999999801</c:v>
                </c:pt>
                <c:pt idx="219" formatCode="0.0">
                  <c:v>1981.99999999998</c:v>
                </c:pt>
                <c:pt idx="220" formatCode="0.0">
                  <c:v>1982.0999999999799</c:v>
                </c:pt>
                <c:pt idx="221" formatCode="0.0">
                  <c:v>1982.1999999999798</c:v>
                </c:pt>
                <c:pt idx="222" formatCode="0.0">
                  <c:v>1982.2999999999797</c:v>
                </c:pt>
                <c:pt idx="223" formatCode="0.0">
                  <c:v>1982.3999999999796</c:v>
                </c:pt>
                <c:pt idx="224" formatCode="0.0">
                  <c:v>1982.4999999999795</c:v>
                </c:pt>
                <c:pt idx="225" formatCode="0.0">
                  <c:v>1982.5999999999794</c:v>
                </c:pt>
                <c:pt idx="226" formatCode="0.0">
                  <c:v>1982.6999999999794</c:v>
                </c:pt>
                <c:pt idx="227" formatCode="0.0">
                  <c:v>1982.7999999999793</c:v>
                </c:pt>
                <c:pt idx="228" formatCode="0.0">
                  <c:v>1982.8999999999792</c:v>
                </c:pt>
                <c:pt idx="229" formatCode="0.0">
                  <c:v>1982.9999999999791</c:v>
                </c:pt>
                <c:pt idx="230" formatCode="0.0">
                  <c:v>1983.099999999979</c:v>
                </c:pt>
                <c:pt idx="231" formatCode="0.0">
                  <c:v>1983.1999999999789</c:v>
                </c:pt>
                <c:pt idx="232" formatCode="0.0">
                  <c:v>1983.2999999999788</c:v>
                </c:pt>
                <c:pt idx="233" formatCode="0.0">
                  <c:v>1983.3999999999787</c:v>
                </c:pt>
                <c:pt idx="234" formatCode="0.0">
                  <c:v>1983.4999999999786</c:v>
                </c:pt>
                <c:pt idx="235" formatCode="0.0">
                  <c:v>1983.5999999999785</c:v>
                </c:pt>
                <c:pt idx="236" formatCode="0.0">
                  <c:v>1983.6999999999784</c:v>
                </c:pt>
                <c:pt idx="237" formatCode="0.0">
                  <c:v>1983.7999999999784</c:v>
                </c:pt>
                <c:pt idx="238" formatCode="0.0">
                  <c:v>1983.8999999999783</c:v>
                </c:pt>
                <c:pt idx="239" formatCode="0.0">
                  <c:v>1983.9999999999782</c:v>
                </c:pt>
                <c:pt idx="240" formatCode="0.0">
                  <c:v>1984.0999999999781</c:v>
                </c:pt>
                <c:pt idx="241" formatCode="0.0">
                  <c:v>1984.199999999978</c:v>
                </c:pt>
                <c:pt idx="242" formatCode="0.0">
                  <c:v>1984.2999999999779</c:v>
                </c:pt>
                <c:pt idx="243" formatCode="0.0">
                  <c:v>1984.3999999999778</c:v>
                </c:pt>
                <c:pt idx="244" formatCode="0.0">
                  <c:v>1984.4999999999777</c:v>
                </c:pt>
                <c:pt idx="245" formatCode="0.0">
                  <c:v>1984.5999999999776</c:v>
                </c:pt>
                <c:pt idx="246" formatCode="0.0">
                  <c:v>1984.6999999999775</c:v>
                </c:pt>
                <c:pt idx="247" formatCode="0.0">
                  <c:v>1984.7999999999774</c:v>
                </c:pt>
                <c:pt idx="248" formatCode="0.0">
                  <c:v>1984.8999999999774</c:v>
                </c:pt>
                <c:pt idx="249" formatCode="0.0">
                  <c:v>1984.9999999999773</c:v>
                </c:pt>
                <c:pt idx="250" formatCode="0.0">
                  <c:v>1985.0999999999772</c:v>
                </c:pt>
                <c:pt idx="251" formatCode="0.0">
                  <c:v>1985.1999999999771</c:v>
                </c:pt>
                <c:pt idx="252" formatCode="0.0">
                  <c:v>1985.299999999977</c:v>
                </c:pt>
                <c:pt idx="253" formatCode="0.0">
                  <c:v>1985.3999999999769</c:v>
                </c:pt>
                <c:pt idx="254" formatCode="0.0">
                  <c:v>1985.4999999999768</c:v>
                </c:pt>
                <c:pt idx="255" formatCode="0.0">
                  <c:v>1985.5999999999767</c:v>
                </c:pt>
                <c:pt idx="256" formatCode="0.0">
                  <c:v>1985.6999999999766</c:v>
                </c:pt>
                <c:pt idx="257" formatCode="0.0">
                  <c:v>1985.7999999999765</c:v>
                </c:pt>
                <c:pt idx="258" formatCode="0.0">
                  <c:v>1985.8999999999764</c:v>
                </c:pt>
                <c:pt idx="259" formatCode="0.0">
                  <c:v>1985.9999999999764</c:v>
                </c:pt>
                <c:pt idx="260" formatCode="0.0">
                  <c:v>1986.0999999999763</c:v>
                </c:pt>
                <c:pt idx="261" formatCode="0.0">
                  <c:v>1986.1999999999762</c:v>
                </c:pt>
                <c:pt idx="262" formatCode="0.0">
                  <c:v>1986.2999999999761</c:v>
                </c:pt>
                <c:pt idx="263" formatCode="0.0">
                  <c:v>1986.399999999976</c:v>
                </c:pt>
                <c:pt idx="264" formatCode="0.0">
                  <c:v>1986.4999999999759</c:v>
                </c:pt>
                <c:pt idx="265" formatCode="0.0">
                  <c:v>1986.5999999999758</c:v>
                </c:pt>
                <c:pt idx="266" formatCode="0.0">
                  <c:v>1986.6999999999757</c:v>
                </c:pt>
                <c:pt idx="267" formatCode="0.0">
                  <c:v>1986.7999999999756</c:v>
                </c:pt>
                <c:pt idx="268" formatCode="0.0">
                  <c:v>1986.8999999999755</c:v>
                </c:pt>
                <c:pt idx="269" formatCode="0.0">
                  <c:v>1986.9999999999754</c:v>
                </c:pt>
                <c:pt idx="270" formatCode="0.0">
                  <c:v>1987.0999999999754</c:v>
                </c:pt>
                <c:pt idx="271" formatCode="0.0">
                  <c:v>1987.1999999999753</c:v>
                </c:pt>
                <c:pt idx="272" formatCode="0.0">
                  <c:v>1987.2999999999752</c:v>
                </c:pt>
                <c:pt idx="273" formatCode="0.0">
                  <c:v>1987.3999999999751</c:v>
                </c:pt>
                <c:pt idx="274" formatCode="0.0">
                  <c:v>1987.499999999975</c:v>
                </c:pt>
                <c:pt idx="275" formatCode="0.0">
                  <c:v>1987.5999999999749</c:v>
                </c:pt>
                <c:pt idx="276" formatCode="0.0">
                  <c:v>1987.6999999999748</c:v>
                </c:pt>
                <c:pt idx="277" formatCode="0.0">
                  <c:v>1987.7999999999747</c:v>
                </c:pt>
                <c:pt idx="278" formatCode="0.0">
                  <c:v>1987.8999999999746</c:v>
                </c:pt>
                <c:pt idx="279" formatCode="0.0">
                  <c:v>1987.9999999999745</c:v>
                </c:pt>
                <c:pt idx="280" formatCode="0.0">
                  <c:v>1988.0999999999744</c:v>
                </c:pt>
                <c:pt idx="281" formatCode="0.0">
                  <c:v>1988.1999999999744</c:v>
                </c:pt>
                <c:pt idx="282" formatCode="0.0">
                  <c:v>1988.2999999999743</c:v>
                </c:pt>
                <c:pt idx="283" formatCode="0.0">
                  <c:v>1988.3999999999742</c:v>
                </c:pt>
                <c:pt idx="284" formatCode="0.0">
                  <c:v>1988.4999999999741</c:v>
                </c:pt>
                <c:pt idx="285" formatCode="0.0">
                  <c:v>1988.599999999974</c:v>
                </c:pt>
                <c:pt idx="286" formatCode="0.0">
                  <c:v>1988.6999999999739</c:v>
                </c:pt>
                <c:pt idx="287" formatCode="0.0">
                  <c:v>1988.7999999999738</c:v>
                </c:pt>
                <c:pt idx="288" formatCode="0.0">
                  <c:v>1988.8999999999737</c:v>
                </c:pt>
                <c:pt idx="289" formatCode="0.0">
                  <c:v>1988.9999999999736</c:v>
                </c:pt>
                <c:pt idx="290" formatCode="0.0">
                  <c:v>1989.0999999999735</c:v>
                </c:pt>
                <c:pt idx="291" formatCode="0.0">
                  <c:v>1989.1999999999734</c:v>
                </c:pt>
                <c:pt idx="292" formatCode="0.0">
                  <c:v>1989.2999999999734</c:v>
                </c:pt>
                <c:pt idx="293" formatCode="0.0">
                  <c:v>1989.3999999999733</c:v>
                </c:pt>
                <c:pt idx="294" formatCode="0.0">
                  <c:v>1989.4999999999732</c:v>
                </c:pt>
                <c:pt idx="295" formatCode="0.0">
                  <c:v>1989.5999999999731</c:v>
                </c:pt>
                <c:pt idx="296" formatCode="0.0">
                  <c:v>1989.699999999973</c:v>
                </c:pt>
                <c:pt idx="297" formatCode="0.0">
                  <c:v>1989.7999999999729</c:v>
                </c:pt>
                <c:pt idx="298" formatCode="0.0">
                  <c:v>1989.8999999999728</c:v>
                </c:pt>
                <c:pt idx="299" formatCode="0.0">
                  <c:v>1989.9999999999727</c:v>
                </c:pt>
                <c:pt idx="300" formatCode="0.0">
                  <c:v>1990.0999999999726</c:v>
                </c:pt>
                <c:pt idx="301" formatCode="0.0">
                  <c:v>1990.1999999999725</c:v>
                </c:pt>
                <c:pt idx="302" formatCode="0.0">
                  <c:v>1990.2999999999724</c:v>
                </c:pt>
                <c:pt idx="303" formatCode="0.0">
                  <c:v>1990.3999999999724</c:v>
                </c:pt>
                <c:pt idx="304" formatCode="0.0">
                  <c:v>1990.4999999999723</c:v>
                </c:pt>
                <c:pt idx="305" formatCode="0.0">
                  <c:v>1990.5999999999722</c:v>
                </c:pt>
                <c:pt idx="306" formatCode="0.0">
                  <c:v>1990.6999999999721</c:v>
                </c:pt>
                <c:pt idx="307" formatCode="0.0">
                  <c:v>1990.799999999972</c:v>
                </c:pt>
                <c:pt idx="308" formatCode="0.0">
                  <c:v>1990.8999999999719</c:v>
                </c:pt>
                <c:pt idx="309" formatCode="0.0">
                  <c:v>1990.9999999999718</c:v>
                </c:pt>
                <c:pt idx="310" formatCode="0.0">
                  <c:v>1991.0999999999717</c:v>
                </c:pt>
                <c:pt idx="311" formatCode="0.0">
                  <c:v>1991.1999999999716</c:v>
                </c:pt>
                <c:pt idx="312" formatCode="0.0">
                  <c:v>1991.2999999999715</c:v>
                </c:pt>
                <c:pt idx="313" formatCode="0.0">
                  <c:v>1991.3999999999714</c:v>
                </c:pt>
                <c:pt idx="314" formatCode="0.0">
                  <c:v>1991.4999999999714</c:v>
                </c:pt>
                <c:pt idx="315" formatCode="0.0">
                  <c:v>1991.5999999999713</c:v>
                </c:pt>
                <c:pt idx="316" formatCode="0.0">
                  <c:v>1991.6999999999712</c:v>
                </c:pt>
                <c:pt idx="317" formatCode="0.0">
                  <c:v>1991.7999999999711</c:v>
                </c:pt>
                <c:pt idx="318" formatCode="0.0">
                  <c:v>1991.899999999971</c:v>
                </c:pt>
                <c:pt idx="319" formatCode="0.0">
                  <c:v>1991.9999999999709</c:v>
                </c:pt>
                <c:pt idx="320" formatCode="0.0">
                  <c:v>1992.0999999999708</c:v>
                </c:pt>
                <c:pt idx="321" formatCode="0.0">
                  <c:v>1992.1999999999707</c:v>
                </c:pt>
                <c:pt idx="322" formatCode="0.0">
                  <c:v>1992.2999999999706</c:v>
                </c:pt>
                <c:pt idx="323" formatCode="0.0">
                  <c:v>1992.3999999999705</c:v>
                </c:pt>
                <c:pt idx="324" formatCode="0.0">
                  <c:v>1992.4999999999704</c:v>
                </c:pt>
                <c:pt idx="325" formatCode="0.0">
                  <c:v>1992.5999999999704</c:v>
                </c:pt>
                <c:pt idx="326" formatCode="0.0">
                  <c:v>1992.6999999999703</c:v>
                </c:pt>
                <c:pt idx="327" formatCode="0.0">
                  <c:v>1992.7999999999702</c:v>
                </c:pt>
                <c:pt idx="328" formatCode="0.0">
                  <c:v>1992.8999999999701</c:v>
                </c:pt>
                <c:pt idx="329" formatCode="0.0">
                  <c:v>1992.99999999997</c:v>
                </c:pt>
                <c:pt idx="330" formatCode="0.0">
                  <c:v>1993.0999999999699</c:v>
                </c:pt>
                <c:pt idx="331" formatCode="0.0">
                  <c:v>1993.1999999999698</c:v>
                </c:pt>
                <c:pt idx="332" formatCode="0.0">
                  <c:v>1993.2999999999697</c:v>
                </c:pt>
                <c:pt idx="333" formatCode="0.0">
                  <c:v>1993.3999999999696</c:v>
                </c:pt>
                <c:pt idx="334" formatCode="0.0">
                  <c:v>1993.4999999999695</c:v>
                </c:pt>
                <c:pt idx="335" formatCode="0.0">
                  <c:v>1993.5999999999694</c:v>
                </c:pt>
                <c:pt idx="336" formatCode="0.0">
                  <c:v>1993.6999999999694</c:v>
                </c:pt>
                <c:pt idx="337" formatCode="0.0">
                  <c:v>1993.7999999999693</c:v>
                </c:pt>
                <c:pt idx="338" formatCode="0.0">
                  <c:v>1993.8999999999692</c:v>
                </c:pt>
                <c:pt idx="339" formatCode="0.0">
                  <c:v>1993.9999999999691</c:v>
                </c:pt>
                <c:pt idx="340" formatCode="0.0">
                  <c:v>1994.099999999969</c:v>
                </c:pt>
                <c:pt idx="341" formatCode="0.0">
                  <c:v>1994.1999999999689</c:v>
                </c:pt>
                <c:pt idx="342" formatCode="0.0">
                  <c:v>1994.2999999999688</c:v>
                </c:pt>
                <c:pt idx="343" formatCode="0.0">
                  <c:v>1994.3999999999687</c:v>
                </c:pt>
                <c:pt idx="344" formatCode="0.0">
                  <c:v>1994.4999999999686</c:v>
                </c:pt>
                <c:pt idx="345" formatCode="0.0">
                  <c:v>1994.5999999999685</c:v>
                </c:pt>
                <c:pt idx="346" formatCode="0.0">
                  <c:v>1994.6999999999684</c:v>
                </c:pt>
                <c:pt idx="347" formatCode="0.0">
                  <c:v>1994.7999999999683</c:v>
                </c:pt>
                <c:pt idx="348" formatCode="0.0">
                  <c:v>1994.8999999999683</c:v>
                </c:pt>
                <c:pt idx="349" formatCode="0.0">
                  <c:v>1994.9999999999682</c:v>
                </c:pt>
                <c:pt idx="350" formatCode="0.0">
                  <c:v>1995.0999999999681</c:v>
                </c:pt>
                <c:pt idx="351" formatCode="0.0">
                  <c:v>1995.199999999968</c:v>
                </c:pt>
                <c:pt idx="352" formatCode="0.0">
                  <c:v>1995.2999999999679</c:v>
                </c:pt>
                <c:pt idx="353" formatCode="0.0">
                  <c:v>1995.3999999999678</c:v>
                </c:pt>
                <c:pt idx="354" formatCode="0.0">
                  <c:v>1995.4999999999677</c:v>
                </c:pt>
                <c:pt idx="355" formatCode="0.0">
                  <c:v>1995.5999999999676</c:v>
                </c:pt>
                <c:pt idx="356" formatCode="0.0">
                  <c:v>1995.6999999999675</c:v>
                </c:pt>
                <c:pt idx="357" formatCode="0.0">
                  <c:v>1995.7999999999674</c:v>
                </c:pt>
                <c:pt idx="358" formatCode="0.0">
                  <c:v>1995.8999999999673</c:v>
                </c:pt>
                <c:pt idx="359" formatCode="0.0">
                  <c:v>1995.9999999999673</c:v>
                </c:pt>
                <c:pt idx="360" formatCode="0.0">
                  <c:v>1996.0999999999672</c:v>
                </c:pt>
                <c:pt idx="361" formatCode="0.0">
                  <c:v>1996.1999999999671</c:v>
                </c:pt>
                <c:pt idx="362" formatCode="0.0">
                  <c:v>1996.299999999967</c:v>
                </c:pt>
                <c:pt idx="363" formatCode="0.0">
                  <c:v>1996.3999999999669</c:v>
                </c:pt>
                <c:pt idx="364" formatCode="0.0">
                  <c:v>1996.4999999999668</c:v>
                </c:pt>
                <c:pt idx="365" formatCode="0.0">
                  <c:v>1996.5999999999667</c:v>
                </c:pt>
                <c:pt idx="366" formatCode="0.0">
                  <c:v>1996.6999999999666</c:v>
                </c:pt>
                <c:pt idx="367" formatCode="0.0">
                  <c:v>1996.7999999999665</c:v>
                </c:pt>
                <c:pt idx="368" formatCode="0.0">
                  <c:v>1996.8999999999664</c:v>
                </c:pt>
                <c:pt idx="369" formatCode="0.0">
                  <c:v>1996.9999999999663</c:v>
                </c:pt>
                <c:pt idx="370" formatCode="0.0">
                  <c:v>1997.0999999999663</c:v>
                </c:pt>
                <c:pt idx="371" formatCode="0.0">
                  <c:v>1997.1999999999662</c:v>
                </c:pt>
                <c:pt idx="372" formatCode="0.0">
                  <c:v>1997.2999999999661</c:v>
                </c:pt>
                <c:pt idx="373" formatCode="0.0">
                  <c:v>1997.399999999966</c:v>
                </c:pt>
                <c:pt idx="374" formatCode="0.0">
                  <c:v>1997.4999999999659</c:v>
                </c:pt>
                <c:pt idx="375" formatCode="0.0">
                  <c:v>1997.5999999999658</c:v>
                </c:pt>
                <c:pt idx="376" formatCode="0.0">
                  <c:v>1997.6999999999657</c:v>
                </c:pt>
                <c:pt idx="377" formatCode="0.0">
                  <c:v>1997.7999999999656</c:v>
                </c:pt>
                <c:pt idx="378" formatCode="0.0">
                  <c:v>1997.8999999999655</c:v>
                </c:pt>
                <c:pt idx="379" formatCode="0.0">
                  <c:v>1997.9999999999654</c:v>
                </c:pt>
                <c:pt idx="380" formatCode="0.0">
                  <c:v>1998.0999999999653</c:v>
                </c:pt>
                <c:pt idx="381" formatCode="0.0">
                  <c:v>1998.1999999999653</c:v>
                </c:pt>
                <c:pt idx="382" formatCode="0.0">
                  <c:v>1998.2999999999652</c:v>
                </c:pt>
                <c:pt idx="383" formatCode="0.0">
                  <c:v>1998.3999999999651</c:v>
                </c:pt>
                <c:pt idx="384" formatCode="0.0">
                  <c:v>1998.499999999965</c:v>
                </c:pt>
                <c:pt idx="385" formatCode="0.0">
                  <c:v>1998.5999999999649</c:v>
                </c:pt>
                <c:pt idx="386" formatCode="0.0">
                  <c:v>1998.6999999999648</c:v>
                </c:pt>
                <c:pt idx="387" formatCode="0.0">
                  <c:v>1998.7999999999647</c:v>
                </c:pt>
                <c:pt idx="388" formatCode="0.0">
                  <c:v>1998.8999999999646</c:v>
                </c:pt>
                <c:pt idx="389" formatCode="0.0">
                  <c:v>1998.9999999999645</c:v>
                </c:pt>
                <c:pt idx="390" formatCode="0.0">
                  <c:v>1999.0999999999644</c:v>
                </c:pt>
                <c:pt idx="391" formatCode="0.0">
                  <c:v>1999.1999999999643</c:v>
                </c:pt>
                <c:pt idx="392" formatCode="0.0">
                  <c:v>1999.2999999999643</c:v>
                </c:pt>
                <c:pt idx="393" formatCode="0.0">
                  <c:v>1999.3999999999642</c:v>
                </c:pt>
                <c:pt idx="394" formatCode="0.0">
                  <c:v>1999.4999999999641</c:v>
                </c:pt>
                <c:pt idx="395" formatCode="0.0">
                  <c:v>1999.599999999964</c:v>
                </c:pt>
                <c:pt idx="396" formatCode="0.0">
                  <c:v>1999.6999999999639</c:v>
                </c:pt>
                <c:pt idx="397" formatCode="0.0">
                  <c:v>1999.7999999999638</c:v>
                </c:pt>
                <c:pt idx="398" formatCode="0.0">
                  <c:v>1999.8999999999637</c:v>
                </c:pt>
                <c:pt idx="399" formatCode="0.0">
                  <c:v>1999.9999999999636</c:v>
                </c:pt>
                <c:pt idx="400" formatCode="0.0">
                  <c:v>2000.0999999999635</c:v>
                </c:pt>
                <c:pt idx="401" formatCode="0.0">
                  <c:v>2000.1999999999634</c:v>
                </c:pt>
                <c:pt idx="402" formatCode="0.0">
                  <c:v>2000.2999999999633</c:v>
                </c:pt>
                <c:pt idx="403" formatCode="0.0">
                  <c:v>2000.3999999999633</c:v>
                </c:pt>
                <c:pt idx="404" formatCode="0.0">
                  <c:v>2000.4999999999632</c:v>
                </c:pt>
                <c:pt idx="405" formatCode="0.0">
                  <c:v>2000.5999999999631</c:v>
                </c:pt>
                <c:pt idx="406" formatCode="0.0">
                  <c:v>2000.699999999963</c:v>
                </c:pt>
                <c:pt idx="407" formatCode="0.0">
                  <c:v>2000.7999999999629</c:v>
                </c:pt>
                <c:pt idx="408" formatCode="0.0">
                  <c:v>2000.8999999999628</c:v>
                </c:pt>
                <c:pt idx="409" formatCode="0.0">
                  <c:v>2000.9999999999627</c:v>
                </c:pt>
                <c:pt idx="410" formatCode="0.0">
                  <c:v>2001.0999999999626</c:v>
                </c:pt>
                <c:pt idx="411" formatCode="0.0">
                  <c:v>2001.1999999999625</c:v>
                </c:pt>
                <c:pt idx="412" formatCode="0.0">
                  <c:v>2001.2999999999624</c:v>
                </c:pt>
                <c:pt idx="413" formatCode="0.0">
                  <c:v>2001.3999999999623</c:v>
                </c:pt>
                <c:pt idx="414" formatCode="0.0">
                  <c:v>2001.4999999999623</c:v>
                </c:pt>
                <c:pt idx="415" formatCode="0.0">
                  <c:v>2001.5999999999622</c:v>
                </c:pt>
                <c:pt idx="416" formatCode="0.0">
                  <c:v>2001.6999999999621</c:v>
                </c:pt>
                <c:pt idx="417" formatCode="0.0">
                  <c:v>2001.799999999962</c:v>
                </c:pt>
                <c:pt idx="418" formatCode="0.0">
                  <c:v>2001.8999999999619</c:v>
                </c:pt>
                <c:pt idx="419" formatCode="0.0">
                  <c:v>2001.9999999999618</c:v>
                </c:pt>
                <c:pt idx="420" formatCode="0.0">
                  <c:v>2002.0999999999617</c:v>
                </c:pt>
                <c:pt idx="421" formatCode="0.0">
                  <c:v>2002.1999999999616</c:v>
                </c:pt>
                <c:pt idx="422" formatCode="0.0">
                  <c:v>2002.2999999999615</c:v>
                </c:pt>
                <c:pt idx="423" formatCode="0.0">
                  <c:v>2002.3999999999614</c:v>
                </c:pt>
                <c:pt idx="424" formatCode="0.0">
                  <c:v>2002.4999999999613</c:v>
                </c:pt>
                <c:pt idx="425" formatCode="0.0">
                  <c:v>2002.5999999999613</c:v>
                </c:pt>
                <c:pt idx="426" formatCode="0.0">
                  <c:v>2002.6999999999612</c:v>
                </c:pt>
                <c:pt idx="427" formatCode="0.0">
                  <c:v>2002.7999999999611</c:v>
                </c:pt>
                <c:pt idx="428" formatCode="0.0">
                  <c:v>2002.899999999961</c:v>
                </c:pt>
                <c:pt idx="429" formatCode="0.0">
                  <c:v>2002.9999999999609</c:v>
                </c:pt>
                <c:pt idx="430" formatCode="0.0">
                  <c:v>2003.0999999999608</c:v>
                </c:pt>
                <c:pt idx="431" formatCode="0.0">
                  <c:v>2003.1999999999607</c:v>
                </c:pt>
                <c:pt idx="432" formatCode="0.0">
                  <c:v>2003.2999999999606</c:v>
                </c:pt>
                <c:pt idx="433" formatCode="0.0">
                  <c:v>2003.3999999999605</c:v>
                </c:pt>
                <c:pt idx="434" formatCode="0.0">
                  <c:v>2003.4999999999604</c:v>
                </c:pt>
                <c:pt idx="435" formatCode="0.0">
                  <c:v>2003.5999999999603</c:v>
                </c:pt>
                <c:pt idx="436" formatCode="0.0">
                  <c:v>2003.6999999999603</c:v>
                </c:pt>
                <c:pt idx="437" formatCode="0.0">
                  <c:v>2003.7999999999602</c:v>
                </c:pt>
                <c:pt idx="438" formatCode="0.0">
                  <c:v>2003.8999999999601</c:v>
                </c:pt>
                <c:pt idx="439" formatCode="0.0">
                  <c:v>2003.99999999996</c:v>
                </c:pt>
                <c:pt idx="440" formatCode="0.0">
                  <c:v>2004.0999999999599</c:v>
                </c:pt>
                <c:pt idx="441" formatCode="0.0">
                  <c:v>2004.1999999999598</c:v>
                </c:pt>
                <c:pt idx="442" formatCode="0.0">
                  <c:v>2004.2999999999597</c:v>
                </c:pt>
                <c:pt idx="443" formatCode="0.0">
                  <c:v>2004.3999999999596</c:v>
                </c:pt>
                <c:pt idx="444" formatCode="0.0">
                  <c:v>2004.4999999999595</c:v>
                </c:pt>
                <c:pt idx="445" formatCode="0.0">
                  <c:v>2004.5999999999594</c:v>
                </c:pt>
                <c:pt idx="446" formatCode="0.0">
                  <c:v>2004.6999999999593</c:v>
                </c:pt>
                <c:pt idx="447" formatCode="0.0">
                  <c:v>2004.7999999999593</c:v>
                </c:pt>
                <c:pt idx="448" formatCode="0.0">
                  <c:v>2004.8999999999592</c:v>
                </c:pt>
                <c:pt idx="449" formatCode="0.0">
                  <c:v>2004.9999999999591</c:v>
                </c:pt>
                <c:pt idx="450" formatCode="0.0">
                  <c:v>2005.099999999959</c:v>
                </c:pt>
                <c:pt idx="451" formatCode="0.0">
                  <c:v>2005.1999999999589</c:v>
                </c:pt>
                <c:pt idx="452" formatCode="0.0">
                  <c:v>2005.2999999999588</c:v>
                </c:pt>
                <c:pt idx="453" formatCode="0.0">
                  <c:v>2005.3999999999587</c:v>
                </c:pt>
                <c:pt idx="454" formatCode="0.0">
                  <c:v>2005.4999999999586</c:v>
                </c:pt>
                <c:pt idx="455" formatCode="0.0">
                  <c:v>2005.5999999999585</c:v>
                </c:pt>
                <c:pt idx="456" formatCode="0.0">
                  <c:v>2005.6999999999584</c:v>
                </c:pt>
                <c:pt idx="457" formatCode="0.0">
                  <c:v>2005.7999999999583</c:v>
                </c:pt>
                <c:pt idx="458" formatCode="0.0">
                  <c:v>2005.8999999999583</c:v>
                </c:pt>
                <c:pt idx="459" formatCode="0.0">
                  <c:v>2005.9999999999582</c:v>
                </c:pt>
                <c:pt idx="460" formatCode="0.0">
                  <c:v>2006.0999999999581</c:v>
                </c:pt>
                <c:pt idx="461" formatCode="0.0">
                  <c:v>2006.199999999958</c:v>
                </c:pt>
                <c:pt idx="462" formatCode="0.0">
                  <c:v>2006.2999999999579</c:v>
                </c:pt>
                <c:pt idx="463" formatCode="0.0">
                  <c:v>2006.3999999999578</c:v>
                </c:pt>
                <c:pt idx="464" formatCode="0.0">
                  <c:v>2006.4999999999577</c:v>
                </c:pt>
                <c:pt idx="465" formatCode="0.0">
                  <c:v>2006.5999999999576</c:v>
                </c:pt>
                <c:pt idx="466" formatCode="0.0">
                  <c:v>2006.6999999999575</c:v>
                </c:pt>
                <c:pt idx="467" formatCode="0.0">
                  <c:v>2006.7999999999574</c:v>
                </c:pt>
                <c:pt idx="468" formatCode="0.0">
                  <c:v>2006.8999999999573</c:v>
                </c:pt>
                <c:pt idx="469" formatCode="0.0">
                  <c:v>2006.9999999999573</c:v>
                </c:pt>
                <c:pt idx="470" formatCode="0.0">
                  <c:v>2007.0999999999572</c:v>
                </c:pt>
                <c:pt idx="471" formatCode="0.0">
                  <c:v>2007.1999999999571</c:v>
                </c:pt>
                <c:pt idx="472" formatCode="0.0">
                  <c:v>2007.299999999957</c:v>
                </c:pt>
                <c:pt idx="473" formatCode="0.0">
                  <c:v>2007.3999999999569</c:v>
                </c:pt>
                <c:pt idx="474" formatCode="0.0">
                  <c:v>2007.4999999999568</c:v>
                </c:pt>
                <c:pt idx="475" formatCode="0.0">
                  <c:v>2007.5999999999567</c:v>
                </c:pt>
                <c:pt idx="476" formatCode="0.0">
                  <c:v>2007.6999999999566</c:v>
                </c:pt>
                <c:pt idx="477" formatCode="0.0">
                  <c:v>2007.7999999999565</c:v>
                </c:pt>
                <c:pt idx="478" formatCode="0.0">
                  <c:v>2007.8999999999564</c:v>
                </c:pt>
                <c:pt idx="479" formatCode="0.0">
                  <c:v>2007.9999999999563</c:v>
                </c:pt>
                <c:pt idx="480" formatCode="0.0">
                  <c:v>2008.0999999999563</c:v>
                </c:pt>
                <c:pt idx="481" formatCode="0.0">
                  <c:v>2008.1999999999562</c:v>
                </c:pt>
                <c:pt idx="482" formatCode="0.0">
                  <c:v>2008.2999999999561</c:v>
                </c:pt>
                <c:pt idx="483" formatCode="0.0">
                  <c:v>2008.399999999956</c:v>
                </c:pt>
                <c:pt idx="484" formatCode="0.0">
                  <c:v>2008.4999999999559</c:v>
                </c:pt>
                <c:pt idx="485" formatCode="0.0">
                  <c:v>2008.5999999999558</c:v>
                </c:pt>
                <c:pt idx="486" formatCode="0.0">
                  <c:v>2008.6999999999557</c:v>
                </c:pt>
                <c:pt idx="487" formatCode="0.0">
                  <c:v>2008.7999999999556</c:v>
                </c:pt>
                <c:pt idx="488" formatCode="0.0">
                  <c:v>2008.8999999999555</c:v>
                </c:pt>
                <c:pt idx="489" formatCode="0.0">
                  <c:v>2008.9999999999554</c:v>
                </c:pt>
                <c:pt idx="490" formatCode="0.0">
                  <c:v>2009.0999999999553</c:v>
                </c:pt>
                <c:pt idx="491" formatCode="0.0">
                  <c:v>2009.1999999999553</c:v>
                </c:pt>
                <c:pt idx="492" formatCode="0.0">
                  <c:v>2009.2999999999552</c:v>
                </c:pt>
                <c:pt idx="493" formatCode="0.0">
                  <c:v>2009.3999999999551</c:v>
                </c:pt>
                <c:pt idx="494" formatCode="0.0">
                  <c:v>2009.499999999955</c:v>
                </c:pt>
                <c:pt idx="495" formatCode="0.0">
                  <c:v>2009.5999999999549</c:v>
                </c:pt>
                <c:pt idx="496" formatCode="0.0">
                  <c:v>2009.6999999999548</c:v>
                </c:pt>
                <c:pt idx="497" formatCode="0.0">
                  <c:v>2009.7999999999547</c:v>
                </c:pt>
                <c:pt idx="498" formatCode="0.0">
                  <c:v>2009.8999999999546</c:v>
                </c:pt>
                <c:pt idx="499" formatCode="0.0">
                  <c:v>2009.9999999999545</c:v>
                </c:pt>
                <c:pt idx="500" formatCode="0.0">
                  <c:v>2010.0999999999544</c:v>
                </c:pt>
                <c:pt idx="501" formatCode="0.0">
                  <c:v>2010.1999999999543</c:v>
                </c:pt>
                <c:pt idx="502" formatCode="0.0">
                  <c:v>2010.2999999999543</c:v>
                </c:pt>
                <c:pt idx="503" formatCode="0.0">
                  <c:v>2010.3999999999542</c:v>
                </c:pt>
                <c:pt idx="504" formatCode="0.0">
                  <c:v>2010.4999999999541</c:v>
                </c:pt>
                <c:pt idx="505" formatCode="0.0">
                  <c:v>2010.599999999954</c:v>
                </c:pt>
                <c:pt idx="506" formatCode="0.0">
                  <c:v>2010.6999999999539</c:v>
                </c:pt>
                <c:pt idx="507" formatCode="0.0">
                  <c:v>2010.7999999999538</c:v>
                </c:pt>
                <c:pt idx="508" formatCode="0.0">
                  <c:v>2010.8999999999537</c:v>
                </c:pt>
                <c:pt idx="509" formatCode="0.0">
                  <c:v>2010.9999999999536</c:v>
                </c:pt>
                <c:pt idx="510" formatCode="0.0">
                  <c:v>2011.0999999999535</c:v>
                </c:pt>
                <c:pt idx="511" formatCode="0.0">
                  <c:v>2011.1999999999534</c:v>
                </c:pt>
                <c:pt idx="512" formatCode="0.0">
                  <c:v>2011.2999999999533</c:v>
                </c:pt>
                <c:pt idx="513" formatCode="0.0">
                  <c:v>2011.3999999999533</c:v>
                </c:pt>
                <c:pt idx="514" formatCode="0.0">
                  <c:v>2011.4999999999532</c:v>
                </c:pt>
                <c:pt idx="515" formatCode="0.0">
                  <c:v>2011.5999999999531</c:v>
                </c:pt>
                <c:pt idx="516" formatCode="0.0">
                  <c:v>2011.699999999953</c:v>
                </c:pt>
                <c:pt idx="517" formatCode="0.0">
                  <c:v>2011.7999999999529</c:v>
                </c:pt>
                <c:pt idx="518" formatCode="0.0">
                  <c:v>2011.8999999999528</c:v>
                </c:pt>
                <c:pt idx="519" formatCode="0.0">
                  <c:v>2011.9999999999527</c:v>
                </c:pt>
                <c:pt idx="520" formatCode="0.0">
                  <c:v>2012.0999999999526</c:v>
                </c:pt>
                <c:pt idx="521" formatCode="0.0">
                  <c:v>2012.1999999999525</c:v>
                </c:pt>
                <c:pt idx="522" formatCode="0.0">
                  <c:v>2012.2999999999524</c:v>
                </c:pt>
                <c:pt idx="523" formatCode="0.0">
                  <c:v>2012.3999999999523</c:v>
                </c:pt>
                <c:pt idx="524" formatCode="0.0">
                  <c:v>2012.4999999999523</c:v>
                </c:pt>
                <c:pt idx="525" formatCode="0.0">
                  <c:v>2012.5999999999522</c:v>
                </c:pt>
                <c:pt idx="526" formatCode="0.0">
                  <c:v>2012.6999999999521</c:v>
                </c:pt>
                <c:pt idx="527" formatCode="0.0">
                  <c:v>2012.799999999952</c:v>
                </c:pt>
                <c:pt idx="528" formatCode="0.0">
                  <c:v>2012.8999999999519</c:v>
                </c:pt>
              </c:numCache>
            </c:numRef>
          </c:xVal>
          <c:yVal>
            <c:numRef>
              <c:f>Period!$B$19:$B$547</c:f>
              <c:numCache>
                <c:formatCode>0.0</c:formatCode>
                <c:ptCount val="529"/>
                <c:pt idx="0">
                  <c:v>-22.768879038858088</c:v>
                </c:pt>
                <c:pt idx="1">
                  <c:v>-43.504067583120658</c:v>
                </c:pt>
                <c:pt idx="2">
                  <c:v>-59.141750776133151</c:v>
                </c:pt>
                <c:pt idx="3">
                  <c:v>-65.439181764406229</c:v>
                </c:pt>
                <c:pt idx="4">
                  <c:v>-58.120984838326805</c:v>
                </c:pt>
                <c:pt idx="5">
                  <c:v>-35.012699128226572</c:v>
                </c:pt>
                <c:pt idx="6">
                  <c:v>1.7859882157122655</c:v>
                </c:pt>
                <c:pt idx="7">
                  <c:v>44.87900356571771</c:v>
                </c:pt>
                <c:pt idx="8">
                  <c:v>82.585648698144837</c:v>
                </c:pt>
                <c:pt idx="9">
                  <c:v>102.09225170212896</c:v>
                </c:pt>
                <c:pt idx="10">
                  <c:v>93.898867933358247</c:v>
                </c:pt>
                <c:pt idx="11">
                  <c:v>55.989814221970363</c:v>
                </c:pt>
                <c:pt idx="12">
                  <c:v>-4.0060068759891436</c:v>
                </c:pt>
                <c:pt idx="13">
                  <c:v>-69.863689647753546</c:v>
                </c:pt>
                <c:pt idx="14">
                  <c:v>-121.12579916474326</c:v>
                </c:pt>
                <c:pt idx="15">
                  <c:v>-139.61652758357005</c:v>
                </c:pt>
                <c:pt idx="16">
                  <c:v>-115.97917790449902</c:v>
                </c:pt>
                <c:pt idx="17">
                  <c:v>-53.858455210506875</c:v>
                </c:pt>
                <c:pt idx="18">
                  <c:v>30.028950911983678</c:v>
                </c:pt>
                <c:pt idx="19">
                  <c:v>110.35841034483087</c:v>
                </c:pt>
                <c:pt idx="20">
                  <c:v>161.01716709848051</c:v>
                </c:pt>
                <c:pt idx="21">
                  <c:v>163.80548256484587</c:v>
                </c:pt>
                <c:pt idx="22">
                  <c:v>115.05210690022838</c:v>
                </c:pt>
                <c:pt idx="23">
                  <c:v>27.717235004718482</c:v>
                </c:pt>
                <c:pt idx="24">
                  <c:v>-72.007160043139493</c:v>
                </c:pt>
                <c:pt idx="25">
                  <c:v>-152.72555608998567</c:v>
                </c:pt>
                <c:pt idx="26">
                  <c:v>-187.97517958521365</c:v>
                </c:pt>
                <c:pt idx="27">
                  <c:v>-165.11491394778403</c:v>
                </c:pt>
                <c:pt idx="28">
                  <c:v>-89.913713764066259</c:v>
                </c:pt>
                <c:pt idx="29">
                  <c:v>14.842845240104957</c:v>
                </c:pt>
                <c:pt idx="30">
                  <c:v>116.41687043731305</c:v>
                </c:pt>
                <c:pt idx="31">
                  <c:v>182.60838881634132</c:v>
                </c:pt>
                <c:pt idx="32">
                  <c:v>192.22434459234626</c:v>
                </c:pt>
                <c:pt idx="33">
                  <c:v>142.03738833175387</c:v>
                </c:pt>
                <c:pt idx="34">
                  <c:v>47.89356313059919</c:v>
                </c:pt>
                <c:pt idx="35">
                  <c:v>-60.418842973326548</c:v>
                </c:pt>
                <c:pt idx="36">
                  <c:v>-148.83584975706566</c:v>
                </c:pt>
                <c:pt idx="37">
                  <c:v>-190.0040376359317</c:v>
                </c:pt>
                <c:pt idx="38">
                  <c:v>-171.95338755964582</c:v>
                </c:pt>
                <c:pt idx="39">
                  <c:v>-101.63645523981428</c:v>
                </c:pt>
                <c:pt idx="40">
                  <c:v>-2.2665431598846801</c:v>
                </c:pt>
                <c:pt idx="41">
                  <c:v>94.530351096831282</c:v>
                </c:pt>
                <c:pt idx="42">
                  <c:v>159.03861781525211</c:v>
                </c:pt>
                <c:pt idx="43">
                  <c:v>172.79786207468817</c:v>
                </c:pt>
                <c:pt idx="44">
                  <c:v>133.95581441364394</c:v>
                </c:pt>
                <c:pt idx="45">
                  <c:v>57.051829000266679</c:v>
                </c:pt>
                <c:pt idx="46">
                  <c:v>-32.436443317284429</c:v>
                </c:pt>
                <c:pt idx="47">
                  <c:v>-106.73478131753565</c:v>
                </c:pt>
                <c:pt idx="48">
                  <c:v>-144.60853699311701</c:v>
                </c:pt>
                <c:pt idx="49">
                  <c:v>-137.51009326032971</c:v>
                </c:pt>
                <c:pt idx="50">
                  <c:v>-91.22951695568716</c:v>
                </c:pt>
                <c:pt idx="51">
                  <c:v>-22.857238443274667</c:v>
                </c:pt>
                <c:pt idx="52">
                  <c:v>45.561653591401836</c:v>
                </c:pt>
                <c:pt idx="53">
                  <c:v>94.315648433214662</c:v>
                </c:pt>
                <c:pt idx="54">
                  <c:v>111.79021433135678</c:v>
                </c:pt>
                <c:pt idx="55">
                  <c:v>96.99088117805853</c:v>
                </c:pt>
                <c:pt idx="56">
                  <c:v>58.383751090434906</c:v>
                </c:pt>
                <c:pt idx="57">
                  <c:v>9.9115394703516273</c:v>
                </c:pt>
                <c:pt idx="58">
                  <c:v>-34.095417096932252</c:v>
                </c:pt>
                <c:pt idx="59">
                  <c:v>-63.240370292862181</c:v>
                </c:pt>
                <c:pt idx="60">
                  <c:v>-73.280967467685258</c:v>
                </c:pt>
                <c:pt idx="61">
                  <c:v>-65.878349639227025</c:v>
                </c:pt>
                <c:pt idx="62">
                  <c:v>-46.476721674593563</c:v>
                </c:pt>
                <c:pt idx="63">
                  <c:v>-21.522773068195306</c:v>
                </c:pt>
                <c:pt idx="64">
                  <c:v>3.7269249736656622</c:v>
                </c:pt>
                <c:pt idx="65">
                  <c:v>26.049087407818845</c:v>
                </c:pt>
                <c:pt idx="66">
                  <c:v>43.741881819610796</c:v>
                </c:pt>
                <c:pt idx="67">
                  <c:v>55.424843143984958</c:v>
                </c:pt>
                <c:pt idx="68">
                  <c:v>59.108238797438837</c:v>
                </c:pt>
                <c:pt idx="69">
                  <c:v>52.280838972185435</c:v>
                </c:pt>
                <c:pt idx="70">
                  <c:v>33.164703514685712</c:v>
                </c:pt>
                <c:pt idx="71">
                  <c:v>2.5793756086305564</c:v>
                </c:pt>
                <c:pt idx="72">
                  <c:v>-34.614912929237789</c:v>
                </c:pt>
                <c:pt idx="73">
                  <c:v>-69.519839038210876</c:v>
                </c:pt>
                <c:pt idx="74">
                  <c:v>-91.14835134783165</c:v>
                </c:pt>
                <c:pt idx="75">
                  <c:v>-89.971331044969347</c:v>
                </c:pt>
                <c:pt idx="76">
                  <c:v>-61.8876771324665</c:v>
                </c:pt>
                <c:pt idx="77">
                  <c:v>-11.017355842278484</c:v>
                </c:pt>
                <c:pt idx="78">
                  <c:v>50.077740609466446</c:v>
                </c:pt>
                <c:pt idx="79">
                  <c:v>103.31508090515263</c:v>
                </c:pt>
                <c:pt idx="80">
                  <c:v>130.55127437778796</c:v>
                </c:pt>
                <c:pt idx="81">
                  <c:v>119.89415706443893</c:v>
                </c:pt>
                <c:pt idx="82">
                  <c:v>70.632127942725262</c:v>
                </c:pt>
                <c:pt idx="83">
                  <c:v>-5.2001580395211491</c:v>
                </c:pt>
                <c:pt idx="84">
                  <c:v>-85.565984902934886</c:v>
                </c:pt>
                <c:pt idx="85">
                  <c:v>-144.93782961609503</c:v>
                </c:pt>
                <c:pt idx="86">
                  <c:v>-162.61354303358794</c:v>
                </c:pt>
                <c:pt idx="87">
                  <c:v>-130.06068293169193</c:v>
                </c:pt>
                <c:pt idx="88">
                  <c:v>-54.646203777678807</c:v>
                </c:pt>
                <c:pt idx="89">
                  <c:v>41.795449692767953</c:v>
                </c:pt>
                <c:pt idx="90">
                  <c:v>129.38505415193274</c:v>
                </c:pt>
                <c:pt idx="91">
                  <c:v>179.68674672615163</c:v>
                </c:pt>
                <c:pt idx="92">
                  <c:v>175.17150372395795</c:v>
                </c:pt>
                <c:pt idx="93">
                  <c:v>115.43265909216157</c:v>
                </c:pt>
                <c:pt idx="94">
                  <c:v>17.917768337950569</c:v>
                </c:pt>
                <c:pt idx="95">
                  <c:v>-87.257835498299073</c:v>
                </c:pt>
                <c:pt idx="96">
                  <c:v>-166.84197853221016</c:v>
                </c:pt>
                <c:pt idx="97">
                  <c:v>-195.22752967922366</c:v>
                </c:pt>
                <c:pt idx="98">
                  <c:v>-162.90127888456033</c:v>
                </c:pt>
                <c:pt idx="99">
                  <c:v>-79.704833733347542</c:v>
                </c:pt>
                <c:pt idx="100">
                  <c:v>28.232629407397866</c:v>
                </c:pt>
                <c:pt idx="101">
                  <c:v>126.9096950356172</c:v>
                </c:pt>
                <c:pt idx="102">
                  <c:v>185.43698611356061</c:v>
                </c:pt>
                <c:pt idx="103">
                  <c:v>185.95209265396102</c:v>
                </c:pt>
                <c:pt idx="104">
                  <c:v>129.2015392900006</c:v>
                </c:pt>
                <c:pt idx="105">
                  <c:v>34.001250833872973</c:v>
                </c:pt>
                <c:pt idx="106">
                  <c:v>-69.150256576165503</c:v>
                </c:pt>
                <c:pt idx="107">
                  <c:v>-148.09178549723168</c:v>
                </c:pt>
                <c:pt idx="108">
                  <c:v>-179.28005138091288</c:v>
                </c:pt>
                <c:pt idx="109">
                  <c:v>-154.96070079106352</c:v>
                </c:pt>
                <c:pt idx="110">
                  <c:v>-84.993685535686964</c:v>
                </c:pt>
                <c:pt idx="111">
                  <c:v>7.0540243349114533</c:v>
                </c:pt>
                <c:pt idx="112">
                  <c:v>92.023048502795831</c:v>
                </c:pt>
                <c:pt idx="113">
                  <c:v>144.63528410098053</c:v>
                </c:pt>
                <c:pt idx="114">
                  <c:v>151.17155102171773</c:v>
                </c:pt>
                <c:pt idx="115">
                  <c:v>112.96654512726363</c:v>
                </c:pt>
                <c:pt idx="116">
                  <c:v>44.863468570838009</c:v>
                </c:pt>
                <c:pt idx="117">
                  <c:v>-30.503097650923301</c:v>
                </c:pt>
                <c:pt idx="118">
                  <c:v>-90.407246907834747</c:v>
                </c:pt>
                <c:pt idx="119">
                  <c:v>-119.04008224590177</c:v>
                </c:pt>
                <c:pt idx="120">
                  <c:v>-111.61169705486017</c:v>
                </c:pt>
                <c:pt idx="121">
                  <c:v>-74.509895589069572</c:v>
                </c:pt>
                <c:pt idx="122">
                  <c:v>-21.907649658455085</c:v>
                </c:pt>
                <c:pt idx="123">
                  <c:v>29.631558815837771</c:v>
                </c:pt>
                <c:pt idx="124">
                  <c:v>66.502406983921531</c:v>
                </c:pt>
                <c:pt idx="125">
                  <c:v>81.589496049151506</c:v>
                </c:pt>
                <c:pt idx="126">
                  <c:v>75.088827962918018</c:v>
                </c:pt>
                <c:pt idx="127">
                  <c:v>52.819799967671756</c:v>
                </c:pt>
                <c:pt idx="128">
                  <c:v>23.106956230955362</c:v>
                </c:pt>
                <c:pt idx="129">
                  <c:v>-6.3392344940291174</c:v>
                </c:pt>
                <c:pt idx="130">
                  <c:v>-30.371759043305566</c:v>
                </c:pt>
                <c:pt idx="131">
                  <c:v>-46.714268786647899</c:v>
                </c:pt>
                <c:pt idx="132">
                  <c:v>-54.958325939286155</c:v>
                </c:pt>
                <c:pt idx="133">
                  <c:v>-55.139271809618094</c:v>
                </c:pt>
                <c:pt idx="134">
                  <c:v>-46.860590086900608</c:v>
                </c:pt>
                <c:pt idx="135">
                  <c:v>-29.533470492320511</c:v>
                </c:pt>
                <c:pt idx="136">
                  <c:v>-3.6165375596406477</c:v>
                </c:pt>
                <c:pt idx="137">
                  <c:v>27.890877294801541</c:v>
                </c:pt>
                <c:pt idx="138">
                  <c:v>58.722019613195855</c:v>
                </c:pt>
                <c:pt idx="139">
                  <c:v>80.166106925785726</c:v>
                </c:pt>
                <c:pt idx="140">
                  <c:v>83.553623102391313</c:v>
                </c:pt>
                <c:pt idx="141">
                  <c:v>63.685560844333857</c:v>
                </c:pt>
                <c:pt idx="142">
                  <c:v>21.869537124977455</c:v>
                </c:pt>
                <c:pt idx="143">
                  <c:v>-32.8771506686913</c:v>
                </c:pt>
                <c:pt idx="144">
                  <c:v>-85.376394634428493</c:v>
                </c:pt>
                <c:pt idx="145">
                  <c:v>-118.51377697249525</c:v>
                </c:pt>
                <c:pt idx="146">
                  <c:v>-118.95675298976244</c:v>
                </c:pt>
                <c:pt idx="147">
                  <c:v>-82.4118905090927</c:v>
                </c:pt>
                <c:pt idx="148">
                  <c:v>-16.375654164936485</c:v>
                </c:pt>
                <c:pt idx="149">
                  <c:v>60.968998879106067</c:v>
                </c:pt>
                <c:pt idx="150">
                  <c:v>125.76679032645634</c:v>
                </c:pt>
                <c:pt idx="151">
                  <c:v>156.02951326751699</c:v>
                </c:pt>
                <c:pt idx="152">
                  <c:v>139.25689805706929</c:v>
                </c:pt>
                <c:pt idx="153">
                  <c:v>77.449038583058012</c:v>
                </c:pt>
                <c:pt idx="154">
                  <c:v>-12.461745040813859</c:v>
                </c:pt>
                <c:pt idx="155">
                  <c:v>-103.24776186954136</c:v>
                </c:pt>
                <c:pt idx="156">
                  <c:v>-165.82240527097716</c:v>
                </c:pt>
                <c:pt idx="157">
                  <c:v>-178.79692507627291</c:v>
                </c:pt>
                <c:pt idx="158">
                  <c:v>-135.94074977217298</c:v>
                </c:pt>
                <c:pt idx="159">
                  <c:v>-48.898021549415198</c:v>
                </c:pt>
                <c:pt idx="160">
                  <c:v>55.96473769429776</c:v>
                </c:pt>
                <c:pt idx="161">
                  <c:v>145.73076477736163</c:v>
                </c:pt>
                <c:pt idx="162">
                  <c:v>191.52881859565252</c:v>
                </c:pt>
                <c:pt idx="163">
                  <c:v>178.05515973120458</c:v>
                </c:pt>
                <c:pt idx="164">
                  <c:v>108.80536851325161</c:v>
                </c:pt>
                <c:pt idx="165">
                  <c:v>5.1909134531848373</c:v>
                </c:pt>
                <c:pt idx="166">
                  <c:v>-100.24561202752304</c:v>
                </c:pt>
                <c:pt idx="167">
                  <c:v>-174.31163339269474</c:v>
                </c:pt>
                <c:pt idx="168">
                  <c:v>-193.8806725899563</c:v>
                </c:pt>
                <c:pt idx="169">
                  <c:v>-153.2961070534505</c:v>
                </c:pt>
                <c:pt idx="170">
                  <c:v>-66.031835517821193</c:v>
                </c:pt>
                <c:pt idx="171">
                  <c:v>39.886832372660855</c:v>
                </c:pt>
                <c:pt idx="172">
                  <c:v>131.11288075546997</c:v>
                </c:pt>
                <c:pt idx="173">
                  <c:v>179.74439893509788</c:v>
                </c:pt>
                <c:pt idx="174">
                  <c:v>172.06417340097573</c:v>
                </c:pt>
                <c:pt idx="175">
                  <c:v>112.44505367012576</c:v>
                </c:pt>
                <c:pt idx="176">
                  <c:v>21.295928747199262</c:v>
                </c:pt>
                <c:pt idx="177">
                  <c:v>-72.066012422089528</c:v>
                </c:pt>
                <c:pt idx="178">
                  <c:v>-139.08469333643177</c:v>
                </c:pt>
                <c:pt idx="179">
                  <c:v>-160.90994540250136</c:v>
                </c:pt>
                <c:pt idx="180">
                  <c:v>-133.74467213680873</c:v>
                </c:pt>
                <c:pt idx="181">
                  <c:v>-69.060940084237728</c:v>
                </c:pt>
                <c:pt idx="182">
                  <c:v>11.063054754807716</c:v>
                </c:pt>
                <c:pt idx="183">
                  <c:v>81.634264924331603</c:v>
                </c:pt>
                <c:pt idx="184">
                  <c:v>122.73784372656188</c:v>
                </c:pt>
                <c:pt idx="185">
                  <c:v>125.21039549105197</c:v>
                </c:pt>
                <c:pt idx="186">
                  <c:v>92.35769144709289</c:v>
                </c:pt>
                <c:pt idx="187">
                  <c:v>37.545685044676901</c:v>
                </c:pt>
                <c:pt idx="188">
                  <c:v>-21.107930786609174</c:v>
                </c:pt>
                <c:pt idx="189">
                  <c:v>-66.866215987685507</c:v>
                </c:pt>
                <c:pt idx="190">
                  <c:v>-89.208792816232801</c:v>
                </c:pt>
                <c:pt idx="191">
                  <c:v>-85.952055465476519</c:v>
                </c:pt>
                <c:pt idx="192">
                  <c:v>-62.360784520412601</c:v>
                </c:pt>
                <c:pt idx="193">
                  <c:v>-28.055663601377915</c:v>
                </c:pt>
                <c:pt idx="194">
                  <c:v>6.813455789621699</c:v>
                </c:pt>
                <c:pt idx="195">
                  <c:v>34.630924246085783</c:v>
                </c:pt>
                <c:pt idx="196">
                  <c:v>51.669640342109396</c:v>
                </c:pt>
                <c:pt idx="197">
                  <c:v>57.641822339194597</c:v>
                </c:pt>
                <c:pt idx="198">
                  <c:v>54.124282104233231</c:v>
                </c:pt>
                <c:pt idx="199">
                  <c:v>42.913687953927905</c:v>
                </c:pt>
                <c:pt idx="200">
                  <c:v>25.220066076649999</c:v>
                </c:pt>
                <c:pt idx="201">
                  <c:v>2.038051697328882</c:v>
                </c:pt>
                <c:pt idx="202">
                  <c:v>-24.671073856923577</c:v>
                </c:pt>
                <c:pt idx="203">
                  <c:v>-50.859366623559936</c:v>
                </c:pt>
                <c:pt idx="204">
                  <c:v>-70.266604778664856</c:v>
                </c:pt>
                <c:pt idx="205">
                  <c:v>-75.789542572584963</c:v>
                </c:pt>
                <c:pt idx="206">
                  <c:v>-62.101591756203227</c:v>
                </c:pt>
                <c:pt idx="207">
                  <c:v>-28.551189480025695</c:v>
                </c:pt>
                <c:pt idx="208">
                  <c:v>18.998160779971215</c:v>
                </c:pt>
                <c:pt idx="209">
                  <c:v>68.517330316495674</c:v>
                </c:pt>
                <c:pt idx="210">
                  <c:v>104.72928913075177</c:v>
                </c:pt>
                <c:pt idx="211">
                  <c:v>113.9386812834771</c:v>
                </c:pt>
                <c:pt idx="212">
                  <c:v>89.207408650746927</c:v>
                </c:pt>
                <c:pt idx="213">
                  <c:v>33.921421971070984</c:v>
                </c:pt>
                <c:pt idx="214">
                  <c:v>-37.857017172310925</c:v>
                </c:pt>
                <c:pt idx="215">
                  <c:v>-104.83123674656942</c:v>
                </c:pt>
                <c:pt idx="216">
                  <c:v>-144.91862523402932</c:v>
                </c:pt>
                <c:pt idx="217">
                  <c:v>-142.70789903754951</c:v>
                </c:pt>
                <c:pt idx="218">
                  <c:v>-95.351579428830277</c:v>
                </c:pt>
                <c:pt idx="219">
                  <c:v>-14.649382346559648</c:v>
                </c:pt>
                <c:pt idx="220">
                  <c:v>75.740037367776722</c:v>
                </c:pt>
                <c:pt idx="221">
                  <c:v>147.36316077136868</c:v>
                </c:pt>
                <c:pt idx="222">
                  <c:v>176.157021731447</c:v>
                </c:pt>
                <c:pt idx="223">
                  <c:v>150.71561216068818</c:v>
                </c:pt>
                <c:pt idx="224">
                  <c:v>76.741455590669617</c:v>
                </c:pt>
                <c:pt idx="225">
                  <c:v>-24.037624923764803</c:v>
                </c:pt>
                <c:pt idx="226">
                  <c:v>-120.37072968160761</c:v>
                </c:pt>
                <c:pt idx="227">
                  <c:v>-181.41690015685299</c:v>
                </c:pt>
                <c:pt idx="228">
                  <c:v>-186.8709264228699</c:v>
                </c:pt>
                <c:pt idx="229">
                  <c:v>-133.87596523582823</c:v>
                </c:pt>
                <c:pt idx="230">
                  <c:v>-38.32032582300036</c:v>
                </c:pt>
                <c:pt idx="231">
                  <c:v>70.030799065618154</c:v>
                </c:pt>
                <c:pt idx="232">
                  <c:v>157.0408298215275</c:v>
                </c:pt>
                <c:pt idx="233">
                  <c:v>195.23133723367519</c:v>
                </c:pt>
                <c:pt idx="234">
                  <c:v>172.68182168503938</c:v>
                </c:pt>
                <c:pt idx="235">
                  <c:v>96.84458963923376</c:v>
                </c:pt>
                <c:pt idx="236">
                  <c:v>-7.9773137349117942</c:v>
                </c:pt>
                <c:pt idx="237">
                  <c:v>-108.61705784636186</c:v>
                </c:pt>
                <c:pt idx="238">
                  <c:v>-173.80690096223429</c:v>
                </c:pt>
                <c:pt idx="239">
                  <c:v>-184.13658880795379</c:v>
                </c:pt>
                <c:pt idx="240">
                  <c:v>-137.95448179412452</c:v>
                </c:pt>
                <c:pt idx="241">
                  <c:v>-51.375061070777228</c:v>
                </c:pt>
                <c:pt idx="242">
                  <c:v>47.441259975439358</c:v>
                </c:pt>
                <c:pt idx="243">
                  <c:v>127.67667107483581</c:v>
                </c:pt>
                <c:pt idx="244">
                  <c:v>165.70987539945898</c:v>
                </c:pt>
                <c:pt idx="245">
                  <c:v>152.20410652968462</c:v>
                </c:pt>
                <c:pt idx="246">
                  <c:v>94.255316372726242</c:v>
                </c:pt>
                <c:pt idx="247">
                  <c:v>12.166903165999379</c:v>
                </c:pt>
                <c:pt idx="248">
                  <c:v>-67.782063683618418</c:v>
                </c:pt>
                <c:pt idx="249">
                  <c:v>-121.9644033844599</c:v>
                </c:pt>
                <c:pt idx="250">
                  <c:v>-136.52629796973545</c:v>
                </c:pt>
                <c:pt idx="251">
                  <c:v>-110.80756084723735</c:v>
                </c:pt>
                <c:pt idx="252">
                  <c:v>-56.265640492082184</c:v>
                </c:pt>
                <c:pt idx="253">
                  <c:v>8.3274950123677698</c:v>
                </c:pt>
                <c:pt idx="254">
                  <c:v>63.47195604840261</c:v>
                </c:pt>
                <c:pt idx="255">
                  <c:v>94.9611568196853</c:v>
                </c:pt>
                <c:pt idx="256">
                  <c:v>97.432360558838553</c:v>
                </c:pt>
                <c:pt idx="257">
                  <c:v>74.603111484911082</c:v>
                </c:pt>
                <c:pt idx="258">
                  <c:v>36.594174422593056</c:v>
                </c:pt>
                <c:pt idx="259">
                  <c:v>-4.3017462756108671</c:v>
                </c:pt>
                <c:pt idx="260">
                  <c:v>-37.696103261103481</c:v>
                </c:pt>
                <c:pt idx="261">
                  <c:v>-57.641721189258696</c:v>
                </c:pt>
                <c:pt idx="262">
                  <c:v>-63.052877373170226</c:v>
                </c:pt>
                <c:pt idx="263">
                  <c:v>-56.349690185268102</c:v>
                </c:pt>
                <c:pt idx="264">
                  <c:v>-41.322102713966302</c:v>
                </c:pt>
                <c:pt idx="265">
                  <c:v>-21.354497701027526</c:v>
                </c:pt>
                <c:pt idx="266">
                  <c:v>1.2245932978880827</c:v>
                </c:pt>
                <c:pt idx="267">
                  <c:v>24.594128388243384</c:v>
                </c:pt>
                <c:pt idx="268">
                  <c:v>46.291547058974984</c:v>
                </c:pt>
                <c:pt idx="269">
                  <c:v>62.399876339861343</c:v>
                </c:pt>
                <c:pt idx="270">
                  <c:v>67.855126024215181</c:v>
                </c:pt>
                <c:pt idx="271">
                  <c:v>58.078847048342546</c:v>
                </c:pt>
                <c:pt idx="272">
                  <c:v>31.396187050402162</c:v>
                </c:pt>
                <c:pt idx="273">
                  <c:v>-8.8620850084443816</c:v>
                </c:pt>
                <c:pt idx="274">
                  <c:v>-53.769556991652195</c:v>
                </c:pt>
                <c:pt idx="275">
                  <c:v>-90.454949614964619</c:v>
                </c:pt>
                <c:pt idx="276">
                  <c:v>-105.84161726735047</c:v>
                </c:pt>
                <c:pt idx="277">
                  <c:v>-91.371161153160827</c:v>
                </c:pt>
                <c:pt idx="278">
                  <c:v>-46.986763907091856</c:v>
                </c:pt>
                <c:pt idx="279">
                  <c:v>17.333238510707446</c:v>
                </c:pt>
                <c:pt idx="280">
                  <c:v>83.484588781767314</c:v>
                </c:pt>
                <c:pt idx="281">
                  <c:v>130.3775134661289</c:v>
                </c:pt>
                <c:pt idx="282">
                  <c:v>140.83239173579739</c:v>
                </c:pt>
                <c:pt idx="283">
                  <c:v>107.92022598705799</c:v>
                </c:pt>
                <c:pt idx="284">
                  <c:v>38.394694495469494</c:v>
                </c:pt>
                <c:pt idx="285">
                  <c:v>-48.303127365855708</c:v>
                </c:pt>
                <c:pt idx="286">
                  <c:v>-125.51756478282607</c:v>
                </c:pt>
                <c:pt idx="287">
                  <c:v>-167.77449732951172</c:v>
                </c:pt>
                <c:pt idx="288">
                  <c:v>-159.38867812074454</c:v>
                </c:pt>
                <c:pt idx="289">
                  <c:v>-100.31028275497722</c:v>
                </c:pt>
                <c:pt idx="290">
                  <c:v>-7.0246411378468459</c:v>
                </c:pt>
                <c:pt idx="291">
                  <c:v>92.075750014536723</c:v>
                </c:pt>
                <c:pt idx="292">
                  <c:v>165.53736330196801</c:v>
                </c:pt>
                <c:pt idx="293">
                  <c:v>189.08425669782144</c:v>
                </c:pt>
                <c:pt idx="294">
                  <c:v>153.83306390806655</c:v>
                </c:pt>
                <c:pt idx="295">
                  <c:v>69.64405535696811</c:v>
                </c:pt>
                <c:pt idx="296">
                  <c:v>-37.655763777373039</c:v>
                </c:pt>
                <c:pt idx="297">
                  <c:v>-134.3885061757382</c:v>
                </c:pt>
                <c:pt idx="298">
                  <c:v>-189.86489096247186</c:v>
                </c:pt>
                <c:pt idx="299">
                  <c:v>-186.36992208572246</c:v>
                </c:pt>
                <c:pt idx="300">
                  <c:v>-124.96436610908773</c:v>
                </c:pt>
                <c:pt idx="301">
                  <c:v>-25.155260983600613</c:v>
                </c:pt>
                <c:pt idx="302">
                  <c:v>81.459631222761999</c:v>
                </c:pt>
                <c:pt idx="303">
                  <c:v>161.4510934186923</c:v>
                </c:pt>
                <c:pt idx="304">
                  <c:v>190.3068031136641</c:v>
                </c:pt>
                <c:pt idx="305">
                  <c:v>160.12496329588311</c:v>
                </c:pt>
                <c:pt idx="306">
                  <c:v>81.776953903506325</c:v>
                </c:pt>
                <c:pt idx="307">
                  <c:v>-19.052455403337721</c:v>
                </c:pt>
                <c:pt idx="308">
                  <c:v>-110.49239800413964</c:v>
                </c:pt>
                <c:pt idx="309">
                  <c:v>-164.81754869816848</c:v>
                </c:pt>
                <c:pt idx="310">
                  <c:v>-167.05057249289501</c:v>
                </c:pt>
                <c:pt idx="311">
                  <c:v>-119.09944467518372</c:v>
                </c:pt>
                <c:pt idx="312">
                  <c:v>-38.283715988284172</c:v>
                </c:pt>
                <c:pt idx="313">
                  <c:v>48.987662190189987</c:v>
                </c:pt>
                <c:pt idx="314">
                  <c:v>116.06012192378839</c:v>
                </c:pt>
                <c:pt idx="315">
                  <c:v>144.3695932435171</c:v>
                </c:pt>
                <c:pt idx="316">
                  <c:v>128.59775138878359</c:v>
                </c:pt>
                <c:pt idx="317">
                  <c:v>77.208374132834436</c:v>
                </c:pt>
                <c:pt idx="318">
                  <c:v>8.5654756006723289</c:v>
                </c:pt>
                <c:pt idx="319">
                  <c:v>-55.713606470665262</c:v>
                </c:pt>
                <c:pt idx="320">
                  <c:v>-97.739836346684626</c:v>
                </c:pt>
                <c:pt idx="321">
                  <c:v>-108.35692947224527</c:v>
                </c:pt>
                <c:pt idx="322">
                  <c:v>-88.759014017218135</c:v>
                </c:pt>
                <c:pt idx="323">
                  <c:v>-48.614775224021898</c:v>
                </c:pt>
                <c:pt idx="324">
                  <c:v>-1.7964529455322804</c:v>
                </c:pt>
                <c:pt idx="325">
                  <c:v>38.504274248176401</c:v>
                </c:pt>
                <c:pt idx="326">
                  <c:v>63.52686335385701</c:v>
                </c:pt>
                <c:pt idx="327">
                  <c:v>70.480250578201009</c:v>
                </c:pt>
                <c:pt idx="328">
                  <c:v>61.772971427005373</c:v>
                </c:pt>
                <c:pt idx="329">
                  <c:v>42.725188492003198</c:v>
                </c:pt>
                <c:pt idx="330">
                  <c:v>19.003839841744458</c:v>
                </c:pt>
                <c:pt idx="331">
                  <c:v>-5.0986553104832968</c:v>
                </c:pt>
                <c:pt idx="332">
                  <c:v>-27.007026111575676</c:v>
                </c:pt>
                <c:pt idx="333">
                  <c:v>-45.047867795197199</c:v>
                </c:pt>
                <c:pt idx="334">
                  <c:v>-57.273834728768421</c:v>
                </c:pt>
                <c:pt idx="335">
                  <c:v>-60.866256805506609</c:v>
                </c:pt>
                <c:pt idx="336">
                  <c:v>-52.706693138028989</c:v>
                </c:pt>
                <c:pt idx="337">
                  <c:v>-31.036644537794217</c:v>
                </c:pt>
                <c:pt idx="338">
                  <c:v>2.5531409957311624</c:v>
                </c:pt>
                <c:pt idx="339">
                  <c:v>41.917669225622447</c:v>
                </c:pt>
                <c:pt idx="340">
                  <c:v>76.88642132009501</c:v>
                </c:pt>
                <c:pt idx="341">
                  <c:v>95.816932002399668</c:v>
                </c:pt>
                <c:pt idx="342">
                  <c:v>89.561764049191495</c:v>
                </c:pt>
                <c:pt idx="343">
                  <c:v>55.469011583813383</c:v>
                </c:pt>
                <c:pt idx="344">
                  <c:v>-0.2434156193467345</c:v>
                </c:pt>
                <c:pt idx="345">
                  <c:v>-63.011990686264625</c:v>
                </c:pt>
                <c:pt idx="346">
                  <c:v>-113.6518741236828</c:v>
                </c:pt>
                <c:pt idx="347">
                  <c:v>-134.36162570960593</c:v>
                </c:pt>
                <c:pt idx="348">
                  <c:v>-115.08118957946041</c:v>
                </c:pt>
                <c:pt idx="349">
                  <c:v>-57.902834112693021</c:v>
                </c:pt>
                <c:pt idx="350">
                  <c:v>22.2976609864767</c:v>
                </c:pt>
                <c:pt idx="351">
                  <c:v>101.6370910141389</c:v>
                </c:pt>
                <c:pt idx="352">
                  <c:v>154.48705232215536</c:v>
                </c:pt>
                <c:pt idx="353">
                  <c:v>161.96198548201698</c:v>
                </c:pt>
                <c:pt idx="354">
                  <c:v>118.75474867683624</c:v>
                </c:pt>
                <c:pt idx="355">
                  <c:v>35.820439655168585</c:v>
                </c:pt>
                <c:pt idx="356">
                  <c:v>-62.290810353329761</c:v>
                </c:pt>
                <c:pt idx="357">
                  <c:v>-144.84773986678735</c:v>
                </c:pt>
                <c:pt idx="358">
                  <c:v>-184.80841232820143</c:v>
                </c:pt>
                <c:pt idx="359">
                  <c:v>-167.8962270938957</c:v>
                </c:pt>
                <c:pt idx="360">
                  <c:v>-97.766407176377726</c:v>
                </c:pt>
                <c:pt idx="361">
                  <c:v>4.6257990660796615</c:v>
                </c:pt>
                <c:pt idx="362">
                  <c:v>107.42170039754028</c:v>
                </c:pt>
                <c:pt idx="363">
                  <c:v>178.02124292129994</c:v>
                </c:pt>
                <c:pt idx="364">
                  <c:v>193.68623813496572</c:v>
                </c:pt>
                <c:pt idx="365">
                  <c:v>149.04971318569952</c:v>
                </c:pt>
                <c:pt idx="366">
                  <c:v>57.991672464435396</c:v>
                </c:pt>
                <c:pt idx="367">
                  <c:v>-50.785474797011666</c:v>
                </c:pt>
                <c:pt idx="368">
                  <c:v>-143.03530012864633</c:v>
                </c:pt>
                <c:pt idx="369">
                  <c:v>-190.02438487311616</c:v>
                </c:pt>
                <c:pt idx="370">
                  <c:v>-177.70764758513377</c:v>
                </c:pt>
                <c:pt idx="371">
                  <c:v>-111.01713574113157</c:v>
                </c:pt>
                <c:pt idx="372">
                  <c:v>-11.923276545086274</c:v>
                </c:pt>
                <c:pt idx="373">
                  <c:v>87.978658987142808</c:v>
                </c:pt>
                <c:pt idx="374">
                  <c:v>157.8001746711908</c:v>
                </c:pt>
                <c:pt idx="375">
                  <c:v>177.14722553284719</c:v>
                </c:pt>
                <c:pt idx="376">
                  <c:v>142.18313663993234</c:v>
                </c:pt>
                <c:pt idx="377">
                  <c:v>66.126774526964624</c:v>
                </c:pt>
                <c:pt idx="378">
                  <c:v>-25.741724497078312</c:v>
                </c:pt>
                <c:pt idx="379">
                  <c:v>-104.68168917320546</c:v>
                </c:pt>
                <c:pt idx="380">
                  <c:v>-147.71140230839185</c:v>
                </c:pt>
                <c:pt idx="381">
                  <c:v>-144.4134946269148</c:v>
                </c:pt>
                <c:pt idx="382">
                  <c:v>-99.27025240596754</c:v>
                </c:pt>
                <c:pt idx="383">
                  <c:v>-29.085082587633252</c:v>
                </c:pt>
                <c:pt idx="384">
                  <c:v>43.293860318070308</c:v>
                </c:pt>
                <c:pt idx="385">
                  <c:v>96.597507896599978</c:v>
                </c:pt>
                <c:pt idx="386">
                  <c:v>117.50426344480258</c:v>
                </c:pt>
                <c:pt idx="387">
                  <c:v>103.8044755006019</c:v>
                </c:pt>
                <c:pt idx="388">
                  <c:v>63.677513020194148</c:v>
                </c:pt>
                <c:pt idx="389">
                  <c:v>11.780857680344639</c:v>
                </c:pt>
                <c:pt idx="390">
                  <c:v>-36.147278956894169</c:v>
                </c:pt>
                <c:pt idx="391">
                  <c:v>-68.172044752873674</c:v>
                </c:pt>
                <c:pt idx="392">
                  <c:v>-78.97908750630792</c:v>
                </c:pt>
                <c:pt idx="393">
                  <c:v>-70.024081641055773</c:v>
                </c:pt>
                <c:pt idx="394">
                  <c:v>-47.466865131183425</c:v>
                </c:pt>
                <c:pt idx="395">
                  <c:v>-19.085271888322694</c:v>
                </c:pt>
                <c:pt idx="396">
                  <c:v>8.4581768286583419</c:v>
                </c:pt>
                <c:pt idx="397">
                  <c:v>31.020735271079126</c:v>
                </c:pt>
                <c:pt idx="398">
                  <c:v>46.829281340141527</c:v>
                </c:pt>
                <c:pt idx="399">
                  <c:v>55.301804790687839</c:v>
                </c:pt>
                <c:pt idx="400">
                  <c:v>55.791558330122037</c:v>
                </c:pt>
                <c:pt idx="401">
                  <c:v>47.132082114802373</c:v>
                </c:pt>
                <c:pt idx="402">
                  <c:v>28.346345304074489</c:v>
                </c:pt>
                <c:pt idx="403">
                  <c:v>0.1787312100553109</c:v>
                </c:pt>
                <c:pt idx="404">
                  <c:v>-33.44697126304429</c:v>
                </c:pt>
                <c:pt idx="405">
                  <c:v>-65.070242204422357</c:v>
                </c:pt>
                <c:pt idx="406">
                  <c:v>-85.07572704814865</c:v>
                </c:pt>
                <c:pt idx="407">
                  <c:v>-84.68581535760103</c:v>
                </c:pt>
                <c:pt idx="408">
                  <c:v>-59.609075414280994</c:v>
                </c:pt>
                <c:pt idx="409">
                  <c:v>-12.875874362953503</c:v>
                </c:pt>
                <c:pt idx="410">
                  <c:v>44.542015669963412</c:v>
                </c:pt>
                <c:pt idx="411">
                  <c:v>96.044822649545523</c:v>
                </c:pt>
                <c:pt idx="412">
                  <c:v>124.27903861453282</c:v>
                </c:pt>
                <c:pt idx="413">
                  <c:v>117.11439146359461</c:v>
                </c:pt>
                <c:pt idx="414">
                  <c:v>72.62505940375101</c:v>
                </c:pt>
                <c:pt idx="415">
                  <c:v>1.0850685544819427</c:v>
                </c:pt>
                <c:pt idx="416">
                  <c:v>-77.122689109161556</c:v>
                </c:pt>
                <c:pt idx="417">
                  <c:v>-137.38438182483137</c:v>
                </c:pt>
                <c:pt idx="418">
                  <c:v>-158.79946287960999</c:v>
                </c:pt>
                <c:pt idx="419">
                  <c:v>-131.56220334144234</c:v>
                </c:pt>
                <c:pt idx="420">
                  <c:v>-61.134025352648131</c:v>
                </c:pt>
                <c:pt idx="421">
                  <c:v>32.496954277975298</c:v>
                </c:pt>
                <c:pt idx="422">
                  <c:v>120.55169270631674</c:v>
                </c:pt>
                <c:pt idx="423">
                  <c:v>174.52242482969658</c:v>
                </c:pt>
                <c:pt idx="424">
                  <c:v>175.63487164789666</c:v>
                </c:pt>
                <c:pt idx="425">
                  <c:v>121.49541699869107</c:v>
                </c:pt>
                <c:pt idx="426">
                  <c:v>27.535177425535991</c:v>
                </c:pt>
                <c:pt idx="427">
                  <c:v>-77.442101028144478</c:v>
                </c:pt>
                <c:pt idx="428">
                  <c:v>-160.30428472190587</c:v>
                </c:pt>
                <c:pt idx="429">
                  <c:v>-194.31505707287329</c:v>
                </c:pt>
                <c:pt idx="430">
                  <c:v>-167.9792889553334</c:v>
                </c:pt>
                <c:pt idx="431">
                  <c:v>-89.01311951612432</c:v>
                </c:pt>
                <c:pt idx="432">
                  <c:v>17.958381292379528</c:v>
                </c:pt>
                <c:pt idx="433">
                  <c:v>119.27432129489659</c:v>
                </c:pt>
                <c:pt idx="434">
                  <c:v>183.10035993673108</c:v>
                </c:pt>
                <c:pt idx="435">
                  <c:v>189.6862368500756</c:v>
                </c:pt>
                <c:pt idx="436">
                  <c:v>137.629414983397</c:v>
                </c:pt>
                <c:pt idx="437">
                  <c:v>44.107521889511752</c:v>
                </c:pt>
                <c:pt idx="438">
                  <c:v>-60.92676215374938</c:v>
                </c:pt>
                <c:pt idx="439">
                  <c:v>-144.58365793153121</c:v>
                </c:pt>
                <c:pt idx="440">
                  <c:v>-181.59673477098175</c:v>
                </c:pt>
                <c:pt idx="441">
                  <c:v>-162.12865586667681</c:v>
                </c:pt>
                <c:pt idx="442">
                  <c:v>-94.350924548857904</c:v>
                </c:pt>
                <c:pt idx="443">
                  <c:v>-1.1346679616826307</c:v>
                </c:pt>
                <c:pt idx="444">
                  <c:v>87.837142217876547</c:v>
                </c:pt>
                <c:pt idx="445">
                  <c:v>145.76357395716752</c:v>
                </c:pt>
                <c:pt idx="446">
                  <c:v>156.98132404375755</c:v>
                </c:pt>
                <c:pt idx="447">
                  <c:v>121.17640329881223</c:v>
                </c:pt>
                <c:pt idx="448">
                  <c:v>52.428496870873232</c:v>
                </c:pt>
                <c:pt idx="449">
                  <c:v>-26.257055354713195</c:v>
                </c:pt>
                <c:pt idx="450">
                  <c:v>-90.824122302067863</c:v>
                </c:pt>
                <c:pt idx="451">
                  <c:v>-123.69732456496722</c:v>
                </c:pt>
                <c:pt idx="452">
                  <c:v>-118.55239440849262</c:v>
                </c:pt>
                <c:pt idx="453">
                  <c:v>-81.035780604589831</c:v>
                </c:pt>
                <c:pt idx="454">
                  <c:v>-25.618839822903169</c:v>
                </c:pt>
                <c:pt idx="455">
                  <c:v>29.948277999151983</c:v>
                </c:pt>
                <c:pt idx="456">
                  <c:v>70.467153325860906</c:v>
                </c:pt>
                <c:pt idx="457">
                  <c:v>87.443977474352877</c:v>
                </c:pt>
                <c:pt idx="458">
                  <c:v>80.431593158027127</c:v>
                </c:pt>
                <c:pt idx="459">
                  <c:v>55.564981278777282</c:v>
                </c:pt>
                <c:pt idx="460">
                  <c:v>22.290374644741391</c:v>
                </c:pt>
                <c:pt idx="461">
                  <c:v>-10.215947512138907</c:v>
                </c:pt>
                <c:pt idx="462">
                  <c:v>-35.583454993924533</c:v>
                </c:pt>
                <c:pt idx="463">
                  <c:v>-51.035048749824682</c:v>
                </c:pt>
                <c:pt idx="464">
                  <c:v>-56.572412665029972</c:v>
                </c:pt>
                <c:pt idx="465">
                  <c:v>-53.376882585395535</c:v>
                </c:pt>
                <c:pt idx="466">
                  <c:v>-42.467278719428016</c:v>
                </c:pt>
                <c:pt idx="467">
                  <c:v>-24.366768311344302</c:v>
                </c:pt>
                <c:pt idx="468">
                  <c:v>0.10961531675159364</c:v>
                </c:pt>
                <c:pt idx="469">
                  <c:v>28.513867832167605</c:v>
                </c:pt>
                <c:pt idx="470">
                  <c:v>55.82816619464198</c:v>
                </c:pt>
                <c:pt idx="471">
                  <c:v>74.795686780899558</c:v>
                </c:pt>
                <c:pt idx="472">
                  <c:v>77.822558603996484</c:v>
                </c:pt>
                <c:pt idx="473">
                  <c:v>59.962598020466558</c:v>
                </c:pt>
                <c:pt idx="474">
                  <c:v>21.826041866816816</c:v>
                </c:pt>
                <c:pt idx="475">
                  <c:v>-28.970828179597135</c:v>
                </c:pt>
                <c:pt idx="476">
                  <c:v>-78.822518603566195</c:v>
                </c:pt>
                <c:pt idx="477">
                  <c:v>-111.74297429666053</c:v>
                </c:pt>
                <c:pt idx="478">
                  <c:v>-114.62259912559209</c:v>
                </c:pt>
                <c:pt idx="479">
                  <c:v>-82.362709105363521</c:v>
                </c:pt>
                <c:pt idx="480">
                  <c:v>-20.898827717397104</c:v>
                </c:pt>
                <c:pt idx="481">
                  <c:v>53.329133911110063</c:v>
                </c:pt>
                <c:pt idx="482">
                  <c:v>117.72856858893617</c:v>
                </c:pt>
                <c:pt idx="483">
                  <c:v>150.59343830752766</c:v>
                </c:pt>
                <c:pt idx="484">
                  <c:v>138.58254359737111</c:v>
                </c:pt>
                <c:pt idx="485">
                  <c:v>82.010584158376162</c:v>
                </c:pt>
                <c:pt idx="486">
                  <c:v>-4.1146356700477398</c:v>
                </c:pt>
                <c:pt idx="487">
                  <c:v>-94.017004321267223</c:v>
                </c:pt>
                <c:pt idx="488">
                  <c:v>-159.03455845239517</c:v>
                </c:pt>
                <c:pt idx="489">
                  <c:v>-176.99104532458833</c:v>
                </c:pt>
                <c:pt idx="490">
                  <c:v>-139.91654713972963</c:v>
                </c:pt>
                <c:pt idx="491">
                  <c:v>-57.381723120854652</c:v>
                </c:pt>
                <c:pt idx="492">
                  <c:v>45.901879605583829</c:v>
                </c:pt>
                <c:pt idx="493">
                  <c:v>137.64218566372904</c:v>
                </c:pt>
                <c:pt idx="494">
                  <c:v>188.31877356735498</c:v>
                </c:pt>
                <c:pt idx="495">
                  <c:v>180.92352585381701</c:v>
                </c:pt>
                <c:pt idx="496">
                  <c:v>116.7980742800698</c:v>
                </c:pt>
                <c:pt idx="497">
                  <c:v>15.524736917568003</c:v>
                </c:pt>
                <c:pt idx="498">
                  <c:v>-91.196767124026323</c:v>
                </c:pt>
                <c:pt idx="499">
                  <c:v>-169.72356441687816</c:v>
                </c:pt>
                <c:pt idx="500">
                  <c:v>-195.3461194068588</c:v>
                </c:pt>
                <c:pt idx="501">
                  <c:v>-160.26180178631157</c:v>
                </c:pt>
                <c:pt idx="502">
                  <c:v>-76.007323304128676</c:v>
                </c:pt>
                <c:pt idx="503">
                  <c:v>30.427400417425229</c:v>
                </c:pt>
                <c:pt idx="504">
                  <c:v>125.46581233305466</c:v>
                </c:pt>
                <c:pt idx="505">
                  <c:v>179.80766928198557</c:v>
                </c:pt>
                <c:pt idx="506">
                  <c:v>177.68517876412244</c:v>
                </c:pt>
                <c:pt idx="507">
                  <c:v>121.51346873084965</c:v>
                </c:pt>
                <c:pt idx="508">
                  <c:v>30.536966360806598</c:v>
                </c:pt>
                <c:pt idx="509">
                  <c:v>-65.896387978451003</c:v>
                </c:pt>
                <c:pt idx="510">
                  <c:v>-138.04243652400677</c:v>
                </c:pt>
                <c:pt idx="511">
                  <c:v>-165.16182429655652</c:v>
                </c:pt>
                <c:pt idx="512">
                  <c:v>-141.56743353965783</c:v>
                </c:pt>
                <c:pt idx="513">
                  <c:v>-77.524041211554817</c:v>
                </c:pt>
                <c:pt idx="514">
                  <c:v>4.9976343127875964</c:v>
                </c:pt>
                <c:pt idx="515">
                  <c:v>80.008429111468473</c:v>
                </c:pt>
                <c:pt idx="516">
                  <c:v>125.89464994991246</c:v>
                </c:pt>
                <c:pt idx="517">
                  <c:v>131.73874566033103</c:v>
                </c:pt>
                <c:pt idx="518">
                  <c:v>99.684990856405236</c:v>
                </c:pt>
                <c:pt idx="519">
                  <c:v>42.938369508800683</c:v>
                </c:pt>
                <c:pt idx="520">
                  <c:v>-19.521646573318378</c:v>
                </c:pt>
                <c:pt idx="521">
                  <c:v>-69.434842281557735</c:v>
                </c:pt>
                <c:pt idx="522">
                  <c:v>-94.69461355653992</c:v>
                </c:pt>
                <c:pt idx="523">
                  <c:v>-92.07168263884887</c:v>
                </c:pt>
                <c:pt idx="524">
                  <c:v>-66.705126195302512</c:v>
                </c:pt>
                <c:pt idx="525">
                  <c:v>-29.026221774344208</c:v>
                </c:pt>
                <c:pt idx="526">
                  <c:v>9.4126775398617681</c:v>
                </c:pt>
                <c:pt idx="527">
                  <c:v>39.566132293267117</c:v>
                </c:pt>
                <c:pt idx="528">
                  <c:v>56.812086192424005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31968"/>
        <c:axId val="80532544"/>
      </c:scatterChart>
      <c:valAx>
        <c:axId val="80531968"/>
        <c:scaling>
          <c:orientation val="minMax"/>
          <c:max val="2011"/>
          <c:min val="1960"/>
        </c:scaling>
        <c:delete val="1"/>
        <c:axPos val="b"/>
        <c:numFmt formatCode="General" sourceLinked="1"/>
        <c:majorTickMark val="out"/>
        <c:minorTickMark val="none"/>
        <c:tickLblPos val="nextTo"/>
        <c:crossAx val="80532544"/>
        <c:crossesAt val="-350"/>
        <c:crossBetween val="midCat"/>
        <c:majorUnit val="10"/>
      </c:valAx>
      <c:valAx>
        <c:axId val="80532544"/>
        <c:scaling>
          <c:orientation val="minMax"/>
          <c:max val="350"/>
          <c:min val="-350"/>
        </c:scaling>
        <c:delete val="1"/>
        <c:axPos val="l"/>
        <c:majorGridlines/>
        <c:numFmt formatCode="0.0" sourceLinked="1"/>
        <c:majorTickMark val="out"/>
        <c:minorTickMark val="none"/>
        <c:tickLblPos val="nextTo"/>
        <c:crossAx val="80531968"/>
        <c:crossesAt val="1960"/>
        <c:crossBetween val="midCat"/>
        <c:majorUnit val="50"/>
      </c:valAx>
      <c:spPr>
        <a:solidFill>
          <a:schemeClr val="accent1">
            <a:alpha val="0"/>
          </a:schemeClr>
        </a:solidFill>
      </c:spPr>
    </c:plotArea>
    <c:plotVisOnly val="1"/>
    <c:dispBlanksAs val="gap"/>
    <c:showDLblsOverMax val="0"/>
  </c:chart>
  <c:spPr>
    <a:solidFill>
      <a:schemeClr val="accent1">
        <a:alpha val="0"/>
      </a:schemeClr>
    </a:solidFill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6" fmlaLink="$J$4" horiz="1" max="100" page="10" val="34"/>
</file>

<file path=xl/ctrlProps/ctrlProp2.xml><?xml version="1.0" encoding="utf-8"?>
<formControlPr xmlns="http://schemas.microsoft.com/office/spreadsheetml/2009/9/main" objectType="Scroll" dx="16" fmlaLink="$J$9" horiz="1" max="100" page="10" val="32"/>
</file>

<file path=xl/ctrlProps/ctrlProp3.xml><?xml version="1.0" encoding="utf-8"?>
<formControlPr xmlns="http://schemas.microsoft.com/office/spreadsheetml/2009/9/main" objectType="Scroll" dx="16" fmlaLink="$J$11" horiz="1" max="100" page="10" val="76"/>
</file>

<file path=xl/ctrlProps/ctrlProp4.xml><?xml version="1.0" encoding="utf-8"?>
<formControlPr xmlns="http://schemas.microsoft.com/office/spreadsheetml/2009/9/main" objectType="Scroll" dx="16" fmlaLink="$F$5" horiz="1" max="100" page="10" val="63"/>
</file>

<file path=xl/ctrlProps/ctrlProp5.xml><?xml version="1.0" encoding="utf-8"?>
<formControlPr xmlns="http://schemas.microsoft.com/office/spreadsheetml/2009/9/main" objectType="Scroll" dx="16" fmlaLink="$F$9" horiz="1" max="100" page="10" val="35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200024</xdr:colOff>
      <xdr:row>1</xdr:row>
      <xdr:rowOff>171449</xdr:rowOff>
    </xdr:from>
    <xdr:to>
      <xdr:col>20</xdr:col>
      <xdr:colOff>457199</xdr:colOff>
      <xdr:row>21</xdr:row>
      <xdr:rowOff>76199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324" y="361949"/>
          <a:ext cx="3914775" cy="39147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590550</xdr:colOff>
          <xdr:row>2</xdr:row>
          <xdr:rowOff>114300</xdr:rowOff>
        </xdr:from>
        <xdr:to>
          <xdr:col>9</xdr:col>
          <xdr:colOff>19050</xdr:colOff>
          <xdr:row>4</xdr:row>
          <xdr:rowOff>0</xdr:rowOff>
        </xdr:to>
        <xdr:sp macro="" textlink="">
          <xdr:nvSpPr>
            <xdr:cNvPr id="2049" name="Scroll Bar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14</xdr:col>
      <xdr:colOff>200026</xdr:colOff>
      <xdr:row>1</xdr:row>
      <xdr:rowOff>185736</xdr:rowOff>
    </xdr:from>
    <xdr:to>
      <xdr:col>20</xdr:col>
      <xdr:colOff>333375</xdr:colOff>
      <xdr:row>19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</xdr:row>
          <xdr:rowOff>142875</xdr:rowOff>
        </xdr:from>
        <xdr:to>
          <xdr:col>9</xdr:col>
          <xdr:colOff>0</xdr:colOff>
          <xdr:row>8</xdr:row>
          <xdr:rowOff>104775</xdr:rowOff>
        </xdr:to>
        <xdr:sp macro="" textlink="">
          <xdr:nvSpPr>
            <xdr:cNvPr id="2050" name="Scroll Bar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</xdr:row>
          <xdr:rowOff>123825</xdr:rowOff>
        </xdr:from>
        <xdr:to>
          <xdr:col>8</xdr:col>
          <xdr:colOff>600075</xdr:colOff>
          <xdr:row>11</xdr:row>
          <xdr:rowOff>66675</xdr:rowOff>
        </xdr:to>
        <xdr:sp macro="" textlink="">
          <xdr:nvSpPr>
            <xdr:cNvPr id="2051" name="Scroll Bar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0</xdr:colOff>
      <xdr:row>100</xdr:row>
      <xdr:rowOff>0</xdr:rowOff>
    </xdr:from>
    <xdr:to>
      <xdr:col>16</xdr:col>
      <xdr:colOff>438150</xdr:colOff>
      <xdr:row>134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9202400"/>
          <a:ext cx="8096250" cy="6477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219074</xdr:colOff>
      <xdr:row>11</xdr:row>
      <xdr:rowOff>152400</xdr:rowOff>
    </xdr:from>
    <xdr:to>
      <xdr:col>17</xdr:col>
      <xdr:colOff>447673</xdr:colOff>
      <xdr:row>34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9000"/>
                  </a14:imgEffect>
                  <a14:imgEffect>
                    <a14:brightnessContrast bright="-33000" contrast="7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274" y="2390775"/>
          <a:ext cx="8762999" cy="42862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133350</xdr:rowOff>
        </xdr:from>
        <xdr:to>
          <xdr:col>5</xdr:col>
          <xdr:colOff>66675</xdr:colOff>
          <xdr:row>5</xdr:row>
          <xdr:rowOff>66675</xdr:rowOff>
        </xdr:to>
        <xdr:sp macro="" textlink="">
          <xdr:nvSpPr>
            <xdr:cNvPr id="3073" name="Scroll Bar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152400</xdr:rowOff>
        </xdr:from>
        <xdr:to>
          <xdr:col>4</xdr:col>
          <xdr:colOff>581025</xdr:colOff>
          <xdr:row>9</xdr:row>
          <xdr:rowOff>47625</xdr:rowOff>
        </xdr:to>
        <xdr:sp macro="" textlink="">
          <xdr:nvSpPr>
            <xdr:cNvPr id="3074" name="Scroll Bar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542925</xdr:colOff>
      <xdr:row>12</xdr:row>
      <xdr:rowOff>57151</xdr:rowOff>
    </xdr:from>
    <xdr:to>
      <xdr:col>17</xdr:col>
      <xdr:colOff>95250</xdr:colOff>
      <xdr:row>32</xdr:row>
      <xdr:rowOff>66676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2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7:U51"/>
  <sheetViews>
    <sheetView showGridLines="0" tabSelected="1" topLeftCell="B1" workbookViewId="0">
      <selection activeCell="D7" sqref="D7:U7"/>
    </sheetView>
  </sheetViews>
  <sheetFormatPr defaultRowHeight="15" x14ac:dyDescent="0.25"/>
  <sheetData>
    <row r="7" spans="4:21" ht="46.5" x14ac:dyDescent="0.7">
      <c r="D7" s="22" t="s">
        <v>21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</row>
    <row r="13" spans="4:21" ht="18.75" x14ac:dyDescent="0.3">
      <c r="D13" s="20" t="s">
        <v>30</v>
      </c>
      <c r="E13" s="21"/>
      <c r="F13" s="21"/>
      <c r="G13" s="21"/>
      <c r="H13" s="21"/>
      <c r="I13" s="21"/>
      <c r="J13" s="21"/>
      <c r="K13" s="21"/>
      <c r="L13" s="21"/>
      <c r="M13" s="21"/>
      <c r="P13" s="21"/>
      <c r="Q13" s="21"/>
      <c r="R13" s="21"/>
      <c r="S13" s="21"/>
    </row>
    <row r="14" spans="4:21" ht="18.75" x14ac:dyDescent="0.3">
      <c r="D14" s="20" t="s">
        <v>31</v>
      </c>
      <c r="E14" s="20"/>
      <c r="F14" s="20"/>
      <c r="G14" s="20"/>
      <c r="H14" s="20"/>
      <c r="I14" s="20"/>
      <c r="J14" s="20"/>
      <c r="K14" s="20"/>
      <c r="L14" s="20"/>
      <c r="M14" s="20"/>
      <c r="P14" s="20"/>
      <c r="Q14" s="20"/>
    </row>
    <row r="15" spans="4:21" ht="18.75" x14ac:dyDescent="0.3">
      <c r="D15" s="20" t="s">
        <v>32</v>
      </c>
      <c r="E15" s="20"/>
      <c r="F15" s="20"/>
      <c r="G15" s="20"/>
      <c r="H15" s="20"/>
      <c r="I15" s="20"/>
      <c r="J15" s="20"/>
      <c r="K15" s="20"/>
      <c r="L15" s="20"/>
      <c r="M15" s="20"/>
      <c r="P15" s="20"/>
      <c r="Q15" s="20"/>
    </row>
    <row r="16" spans="4:21" ht="18.75" x14ac:dyDescent="0.3">
      <c r="D16" s="20" t="s">
        <v>33</v>
      </c>
      <c r="E16" s="20"/>
      <c r="F16" s="20"/>
      <c r="G16" s="20"/>
      <c r="H16" s="20"/>
      <c r="I16" s="20"/>
      <c r="J16" s="20"/>
      <c r="K16" s="20"/>
      <c r="L16" s="20"/>
      <c r="M16" s="20"/>
      <c r="P16" s="20"/>
      <c r="Q16" s="20"/>
    </row>
    <row r="17" spans="4:19" ht="18.75" x14ac:dyDescent="0.3">
      <c r="D17" s="20" t="s">
        <v>34</v>
      </c>
      <c r="E17" s="20"/>
      <c r="F17" s="20"/>
      <c r="G17" s="20"/>
      <c r="H17" s="20"/>
      <c r="I17" s="20"/>
      <c r="J17" s="20"/>
      <c r="K17" s="20"/>
      <c r="L17" s="20"/>
      <c r="M17" s="20"/>
      <c r="P17" s="20"/>
      <c r="Q17" s="20"/>
    </row>
    <row r="18" spans="4:19" ht="18.75" x14ac:dyDescent="0.3">
      <c r="D18" s="20" t="s">
        <v>58</v>
      </c>
      <c r="E18" s="20"/>
      <c r="F18" s="20"/>
      <c r="G18" s="20"/>
      <c r="H18" s="20"/>
      <c r="I18" s="20"/>
      <c r="J18" s="20"/>
      <c r="K18" s="20"/>
      <c r="L18" s="20"/>
      <c r="M18" s="20"/>
      <c r="P18" s="20"/>
      <c r="Q18" s="20"/>
    </row>
    <row r="19" spans="4:19" ht="18.75" x14ac:dyDescent="0.3">
      <c r="D19" s="20" t="s">
        <v>35</v>
      </c>
      <c r="E19" s="20"/>
      <c r="F19" s="20"/>
      <c r="G19" s="20"/>
      <c r="H19" s="20"/>
      <c r="I19" s="20"/>
      <c r="J19" s="20"/>
      <c r="K19" s="20"/>
      <c r="L19" s="20"/>
      <c r="M19" s="20"/>
      <c r="P19" s="20"/>
      <c r="Q19" s="20"/>
    </row>
    <row r="20" spans="4:19" ht="18.75" x14ac:dyDescent="0.3">
      <c r="D20" s="20" t="s">
        <v>36</v>
      </c>
      <c r="E20" s="20"/>
      <c r="F20" s="20"/>
      <c r="G20" s="20"/>
      <c r="H20" s="20"/>
      <c r="I20" s="20"/>
      <c r="J20" s="20"/>
      <c r="K20" s="20"/>
      <c r="L20" s="20"/>
      <c r="M20" s="20"/>
      <c r="P20" s="20"/>
      <c r="Q20" s="20"/>
    </row>
    <row r="22" spans="4:19" ht="18.75" x14ac:dyDescent="0.3">
      <c r="D22" s="20" t="s">
        <v>37</v>
      </c>
    </row>
    <row r="23" spans="4:19" ht="18.75" x14ac:dyDescent="0.3">
      <c r="D23" s="20" t="s">
        <v>38</v>
      </c>
    </row>
    <row r="24" spans="4:19" ht="18.75" x14ac:dyDescent="0.3">
      <c r="D24" s="20" t="s">
        <v>39</v>
      </c>
    </row>
    <row r="25" spans="4:19" ht="18.75" x14ac:dyDescent="0.3">
      <c r="D25" s="20" t="s">
        <v>40</v>
      </c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</row>
    <row r="26" spans="4:19" ht="18.75" x14ac:dyDescent="0.3">
      <c r="D26" s="20" t="s">
        <v>59</v>
      </c>
    </row>
    <row r="27" spans="4:19" ht="18.75" x14ac:dyDescent="0.3">
      <c r="D27" s="20" t="s">
        <v>41</v>
      </c>
    </row>
    <row r="29" spans="4:19" ht="18.75" x14ac:dyDescent="0.3">
      <c r="D29" s="20" t="s">
        <v>42</v>
      </c>
    </row>
    <row r="30" spans="4:19" ht="18.75" x14ac:dyDescent="0.3">
      <c r="D30" s="20" t="s">
        <v>43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</row>
    <row r="31" spans="4:19" ht="18.75" x14ac:dyDescent="0.3">
      <c r="D31" s="20" t="s">
        <v>44</v>
      </c>
    </row>
    <row r="32" spans="4:19" ht="18.75" x14ac:dyDescent="0.3">
      <c r="D32" s="20" t="s">
        <v>60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</row>
    <row r="33" spans="4:18" ht="18.75" x14ac:dyDescent="0.3">
      <c r="D33" s="20" t="s">
        <v>61</v>
      </c>
    </row>
    <row r="34" spans="4:18" ht="18.75" x14ac:dyDescent="0.3">
      <c r="D34" s="20" t="s">
        <v>45</v>
      </c>
    </row>
    <row r="35" spans="4:18" ht="18.75" x14ac:dyDescent="0.3">
      <c r="D35" s="20" t="s">
        <v>46</v>
      </c>
    </row>
    <row r="38" spans="4:18" ht="23.25" x14ac:dyDescent="0.35">
      <c r="D38" s="23" t="s">
        <v>47</v>
      </c>
      <c r="E38" s="23"/>
      <c r="F38" s="23"/>
      <c r="G38" s="23"/>
    </row>
    <row r="40" spans="4:18" ht="18.75" x14ac:dyDescent="0.3">
      <c r="F40" s="20" t="s">
        <v>48</v>
      </c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</row>
    <row r="41" spans="4:18" ht="18.75" x14ac:dyDescent="0.3">
      <c r="F41" s="20" t="s">
        <v>54</v>
      </c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</row>
    <row r="42" spans="4:18" ht="18.75" x14ac:dyDescent="0.3">
      <c r="F42" s="20" t="s">
        <v>55</v>
      </c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</row>
    <row r="43" spans="4:18" ht="18.75" x14ac:dyDescent="0.3">
      <c r="F43" s="20" t="s">
        <v>49</v>
      </c>
    </row>
    <row r="44" spans="4:18" ht="18.75" x14ac:dyDescent="0.3">
      <c r="F44" s="20" t="s">
        <v>62</v>
      </c>
    </row>
    <row r="45" spans="4:18" ht="18.75" x14ac:dyDescent="0.3">
      <c r="F45" s="20" t="s">
        <v>56</v>
      </c>
    </row>
    <row r="47" spans="4:18" ht="18.75" x14ac:dyDescent="0.3">
      <c r="F47" s="20" t="s">
        <v>50</v>
      </c>
    </row>
    <row r="48" spans="4:18" ht="18.75" x14ac:dyDescent="0.3">
      <c r="F48" s="20" t="s">
        <v>51</v>
      </c>
    </row>
    <row r="49" spans="6:6" ht="18.75" x14ac:dyDescent="0.3">
      <c r="F49" s="20" t="s">
        <v>57</v>
      </c>
    </row>
    <row r="50" spans="6:6" ht="18.75" x14ac:dyDescent="0.3">
      <c r="F50" s="20" t="s">
        <v>52</v>
      </c>
    </row>
    <row r="51" spans="6:6" ht="18.75" x14ac:dyDescent="0.3">
      <c r="F51" s="20" t="s">
        <v>53</v>
      </c>
    </row>
  </sheetData>
  <mergeCells count="2">
    <mergeCell ref="D7:U7"/>
    <mergeCell ref="D38:G38"/>
  </mergeCells>
  <pageMargins left="0.7" right="0.7" top="0.75" bottom="0.75" header="0.3" footer="0.3"/>
  <pageSetup orientation="portrait" horizontalDpi="4294967293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96"/>
  <sheetViews>
    <sheetView showGridLines="0" workbookViewId="0">
      <selection activeCell="M19" sqref="M19"/>
    </sheetView>
  </sheetViews>
  <sheetFormatPr defaultRowHeight="15" x14ac:dyDescent="0.25"/>
  <cols>
    <col min="1" max="1" width="5.7109375" customWidth="1"/>
    <col min="2" max="2" width="5.5703125" customWidth="1"/>
    <col min="3" max="3" width="4.7109375" customWidth="1"/>
    <col min="13" max="13" width="11.42578125" customWidth="1"/>
    <col min="14" max="14" width="12" customWidth="1"/>
  </cols>
  <sheetData>
    <row r="2" spans="1:17" ht="26.25" x14ac:dyDescent="0.4">
      <c r="E2" s="14"/>
      <c r="F2" s="15" t="s">
        <v>18</v>
      </c>
      <c r="G2" s="15"/>
      <c r="H2" s="15"/>
      <c r="I2" s="15"/>
      <c r="J2" s="15"/>
    </row>
    <row r="3" spans="1:17" ht="18.75" x14ac:dyDescent="0.3">
      <c r="B3" s="1"/>
      <c r="C3" s="1"/>
      <c r="D3" s="1"/>
      <c r="E3" s="1"/>
      <c r="F3" s="1"/>
      <c r="G3" s="4"/>
      <c r="H3" s="1"/>
      <c r="I3" s="1"/>
      <c r="J3" s="1"/>
      <c r="K3" s="1"/>
      <c r="L3" s="25" t="s">
        <v>25</v>
      </c>
      <c r="M3" s="25"/>
      <c r="N3" s="25"/>
      <c r="O3" s="1"/>
      <c r="P3" s="1"/>
      <c r="Q3" s="1"/>
    </row>
    <row r="4" spans="1:17" x14ac:dyDescent="0.25">
      <c r="B4" s="1"/>
      <c r="C4" s="1"/>
      <c r="D4" s="1"/>
      <c r="E4" s="4" t="s">
        <v>19</v>
      </c>
      <c r="F4" s="4">
        <f>(J4*1.5)</f>
        <v>51</v>
      </c>
      <c r="G4" s="1" t="s">
        <v>11</v>
      </c>
      <c r="H4" s="1"/>
      <c r="I4" s="1"/>
      <c r="J4" s="3">
        <v>34</v>
      </c>
      <c r="K4" s="1"/>
      <c r="L4" s="12"/>
      <c r="M4" s="9">
        <f>(2*3.141*$F$4/(365*24*3600))</f>
        <v>1.0159246575342466E-5</v>
      </c>
      <c r="N4" s="1" t="s">
        <v>7</v>
      </c>
      <c r="Q4" s="1"/>
    </row>
    <row r="5" spans="1:17" ht="15.75" x14ac:dyDescent="0.25">
      <c r="B5" s="1"/>
      <c r="C5" s="1"/>
      <c r="D5" s="1"/>
      <c r="E5" s="4" t="s">
        <v>20</v>
      </c>
      <c r="F5" s="7">
        <f>((F4*0.001/206265)*6378000)</f>
        <v>1.5769907643080505</v>
      </c>
      <c r="G5" s="1" t="s">
        <v>13</v>
      </c>
      <c r="H5" s="16">
        <v>80</v>
      </c>
      <c r="I5" s="1"/>
      <c r="J5" s="1"/>
      <c r="K5" s="1"/>
      <c r="L5" s="1"/>
      <c r="M5" s="9">
        <f>((M4*0.001/206265)*6378000)</f>
        <v>3.1413800042437762E-7</v>
      </c>
      <c r="N5" s="1" t="s">
        <v>8</v>
      </c>
      <c r="O5" s="1"/>
      <c r="P5" s="1"/>
      <c r="Q5" s="1"/>
    </row>
    <row r="6" spans="1:17" x14ac:dyDescent="0.25">
      <c r="B6" s="1"/>
      <c r="C6" s="1"/>
      <c r="D6" s="1"/>
      <c r="H6" s="16">
        <v>-342</v>
      </c>
      <c r="I6" s="1"/>
      <c r="J6" s="1"/>
      <c r="K6" s="1"/>
      <c r="L6" s="1"/>
      <c r="M6" s="10">
        <f>(M5*3600)</f>
        <v>1.1308968015277595E-3</v>
      </c>
      <c r="N6" s="1" t="s">
        <v>9</v>
      </c>
      <c r="O6" s="1"/>
      <c r="P6" s="1"/>
      <c r="Q6" s="1"/>
    </row>
    <row r="7" spans="1:17" x14ac:dyDescent="0.25">
      <c r="B7" s="1"/>
      <c r="C7" s="1"/>
      <c r="D7" s="1"/>
      <c r="E7" s="1"/>
      <c r="H7" s="1"/>
      <c r="I7" s="1"/>
      <c r="J7" s="1"/>
      <c r="K7" s="1"/>
      <c r="L7" s="1"/>
      <c r="M7" s="11">
        <f>(M6*24*365)</f>
        <v>9.9066559813831727</v>
      </c>
      <c r="N7" s="1" t="s">
        <v>10</v>
      </c>
      <c r="O7" s="1"/>
      <c r="P7" s="1"/>
      <c r="Q7" s="1"/>
    </row>
    <row r="8" spans="1:17" x14ac:dyDescent="0.25">
      <c r="B8" s="1"/>
      <c r="C8" s="1"/>
      <c r="D8" s="1"/>
      <c r="E8" s="1" t="s">
        <v>23</v>
      </c>
      <c r="F8" s="1">
        <f>(-100+J9*2)</f>
        <v>-36</v>
      </c>
      <c r="G8" s="1" t="s">
        <v>11</v>
      </c>
      <c r="H8" s="1"/>
      <c r="I8" s="1"/>
      <c r="J8" s="1"/>
      <c r="K8" s="1"/>
      <c r="L8" s="1"/>
      <c r="M8" s="2">
        <f>(M6*24*39)</f>
        <v>1.058519406229983</v>
      </c>
      <c r="N8" s="1" t="s">
        <v>12</v>
      </c>
      <c r="O8" s="1"/>
      <c r="P8" s="1"/>
      <c r="Q8" s="1"/>
    </row>
    <row r="9" spans="1:17" x14ac:dyDescent="0.25">
      <c r="A9" s="1"/>
      <c r="B9" s="1"/>
      <c r="C9" s="1"/>
      <c r="D9" s="1"/>
      <c r="H9" s="1"/>
      <c r="I9" s="1"/>
      <c r="J9" s="3">
        <v>32</v>
      </c>
      <c r="K9" s="1"/>
      <c r="L9" s="1"/>
      <c r="M9" s="2"/>
      <c r="N9" s="1"/>
      <c r="O9" s="1"/>
      <c r="P9" s="1"/>
      <c r="Q9" s="1"/>
    </row>
    <row r="10" spans="1:17" x14ac:dyDescent="0.25">
      <c r="A10" s="1"/>
      <c r="B10" s="1"/>
      <c r="C10" s="1"/>
      <c r="D10" s="1"/>
      <c r="H10" s="1"/>
      <c r="I10" s="1"/>
      <c r="J10" s="3"/>
      <c r="K10" s="1"/>
      <c r="L10" s="1"/>
      <c r="O10" s="1"/>
      <c r="P10" s="1"/>
      <c r="Q10" s="1"/>
    </row>
    <row r="11" spans="1:17" x14ac:dyDescent="0.25">
      <c r="C11" s="1"/>
      <c r="D11" s="1"/>
      <c r="E11" s="1" t="s">
        <v>24</v>
      </c>
      <c r="F11" s="1">
        <f>(-100-J11*3.5)</f>
        <v>-366</v>
      </c>
      <c r="G11" s="1" t="s">
        <v>11</v>
      </c>
      <c r="H11" s="1"/>
      <c r="I11" s="1"/>
      <c r="J11" s="3">
        <v>76</v>
      </c>
      <c r="K11" s="1"/>
      <c r="L11" s="1"/>
      <c r="M11" s="1"/>
      <c r="N11" s="1"/>
      <c r="O11" s="1"/>
      <c r="P11" s="1"/>
      <c r="Q11" s="1"/>
    </row>
    <row r="12" spans="1:17" x14ac:dyDescent="0.25">
      <c r="A12" s="24" t="s">
        <v>2</v>
      </c>
      <c r="B12" s="24"/>
      <c r="C12" s="24"/>
      <c r="D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x14ac:dyDescent="0.25">
      <c r="A13" s="5" t="s">
        <v>3</v>
      </c>
      <c r="B13" s="5" t="s">
        <v>0</v>
      </c>
      <c r="C13" s="5" t="s">
        <v>1</v>
      </c>
      <c r="D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25">
      <c r="A14" s="5">
        <v>0</v>
      </c>
      <c r="B14" s="5">
        <f>($F$8+$F$4*COS(A14*3.141/180))</f>
        <v>15</v>
      </c>
      <c r="C14" s="5">
        <f>($F$11+$F$4*SIN(A14*3.141/180))</f>
        <v>-366</v>
      </c>
      <c r="D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25">
      <c r="A15" s="6">
        <f>(A14+10)</f>
        <v>10</v>
      </c>
      <c r="B15" s="5">
        <f t="shared" ref="B15:B50" si="0">($F$8+$F$4*COS(A15*3.141/180))</f>
        <v>14.2254869638437</v>
      </c>
      <c r="C15" s="5">
        <f t="shared" ref="C15:C50" si="1">($F$11+$F$4*SIN(A15*3.141/180))</f>
        <v>-357.14559661836176</v>
      </c>
      <c r="D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25">
      <c r="A16" s="6">
        <f t="shared" ref="A16:A50" si="2">(A15+10)</f>
        <v>20</v>
      </c>
      <c r="B16" s="5">
        <f t="shared" si="0"/>
        <v>11.925472186479738</v>
      </c>
      <c r="C16" s="5">
        <f t="shared" si="1"/>
        <v>-348.56012856403589</v>
      </c>
      <c r="D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x14ac:dyDescent="0.25">
      <c r="A17" s="6">
        <f t="shared" si="2"/>
        <v>30</v>
      </c>
      <c r="B17" s="5">
        <f t="shared" si="0"/>
        <v>8.1698141552971606</v>
      </c>
      <c r="C17" s="5">
        <f t="shared" si="1"/>
        <v>-340.50436277543724</v>
      </c>
      <c r="D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x14ac:dyDescent="0.25">
      <c r="A18" s="6">
        <f t="shared" si="2"/>
        <v>40</v>
      </c>
      <c r="B18" s="5">
        <f t="shared" si="0"/>
        <v>3.0725836979232639</v>
      </c>
      <c r="C18" s="5">
        <f t="shared" si="1"/>
        <v>-333.2229775121537</v>
      </c>
      <c r="D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x14ac:dyDescent="0.25">
      <c r="A19" s="6">
        <f t="shared" si="2"/>
        <v>50</v>
      </c>
      <c r="B19" s="5">
        <f t="shared" si="0"/>
        <v>-3.2114006978957264</v>
      </c>
      <c r="C19" s="5">
        <f t="shared" si="1"/>
        <v>-326.93713072742804</v>
      </c>
      <c r="D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5">
      <c r="A20" s="6">
        <f t="shared" si="2"/>
        <v>60</v>
      </c>
      <c r="B20" s="5">
        <f t="shared" si="0"/>
        <v>-10.491275195549434</v>
      </c>
      <c r="C20" s="5">
        <f t="shared" si="1"/>
        <v>-321.83774282432103</v>
      </c>
      <c r="D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x14ac:dyDescent="0.25">
      <c r="A21" s="6">
        <f t="shared" si="2"/>
        <v>70</v>
      </c>
      <c r="B21" s="5">
        <f t="shared" si="0"/>
        <v>-18.5459277283706</v>
      </c>
      <c r="C21" s="5">
        <f t="shared" si="1"/>
        <v>-318.0796978188082</v>
      </c>
      <c r="D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x14ac:dyDescent="0.25">
      <c r="A22" s="6">
        <f t="shared" si="2"/>
        <v>80</v>
      </c>
      <c r="B22" s="5">
        <f t="shared" si="0"/>
        <v>-27.130713849756127</v>
      </c>
      <c r="C22" s="5">
        <f t="shared" si="1"/>
        <v>-315.77713903823189</v>
      </c>
      <c r="D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x14ac:dyDescent="0.25">
      <c r="A23" s="6">
        <f t="shared" si="2"/>
        <v>90</v>
      </c>
      <c r="B23" s="5">
        <f t="shared" si="0"/>
        <v>-35.984887333681442</v>
      </c>
      <c r="C23" s="5">
        <f t="shared" si="1"/>
        <v>-315.00000223914401</v>
      </c>
      <c r="D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25">
      <c r="A24" s="6">
        <f t="shared" si="2"/>
        <v>100</v>
      </c>
      <c r="B24" s="5">
        <f t="shared" si="0"/>
        <v>-44.839519835531263</v>
      </c>
      <c r="C24" s="5">
        <f t="shared" si="1"/>
        <v>-315.77189144435908</v>
      </c>
      <c r="D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x14ac:dyDescent="0.25">
      <c r="A25" s="6">
        <f t="shared" si="2"/>
        <v>110</v>
      </c>
      <c r="B25" s="5">
        <f t="shared" si="0"/>
        <v>-53.425669068911226</v>
      </c>
      <c r="C25" s="5">
        <f t="shared" si="1"/>
        <v>-318.06936201654736</v>
      </c>
      <c r="D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25">
      <c r="A26" s="6">
        <f t="shared" si="2"/>
        <v>120</v>
      </c>
      <c r="B26" s="5">
        <f t="shared" si="0"/>
        <v>-61.482547405914055</v>
      </c>
      <c r="C26" s="5">
        <f t="shared" si="1"/>
        <v>-321.82263274361696</v>
      </c>
      <c r="D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x14ac:dyDescent="0.25">
      <c r="A27" s="6">
        <f t="shared" si="2"/>
        <v>130</v>
      </c>
      <c r="B27" s="5">
        <f t="shared" si="0"/>
        <v>-68.765442795452088</v>
      </c>
      <c r="C27" s="5">
        <f t="shared" si="1"/>
        <v>-326.91770530767218</v>
      </c>
      <c r="D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25">
      <c r="A28" s="6">
        <f t="shared" si="2"/>
        <v>140</v>
      </c>
      <c r="B28" s="5">
        <f t="shared" si="0"/>
        <v>-75.053151417126969</v>
      </c>
      <c r="C28" s="5">
        <f t="shared" si="1"/>
        <v>-333.19982676279051</v>
      </c>
      <c r="D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x14ac:dyDescent="0.25">
      <c r="A29" s="6">
        <f t="shared" si="2"/>
        <v>150</v>
      </c>
      <c r="B29" s="5">
        <f t="shared" si="0"/>
        <v>-80.154696318192009</v>
      </c>
      <c r="C29" s="5">
        <f t="shared" si="1"/>
        <v>-340.47818985557171</v>
      </c>
      <c r="D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x14ac:dyDescent="0.25">
      <c r="A30" s="6">
        <f t="shared" si="2"/>
        <v>160</v>
      </c>
      <c r="B30" s="5">
        <f t="shared" si="0"/>
        <v>-83.915127968042839</v>
      </c>
      <c r="C30" s="5">
        <f t="shared" si="1"/>
        <v>-348.53172842533985</v>
      </c>
      <c r="D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 x14ac:dyDescent="0.25">
      <c r="A31" s="6">
        <f t="shared" si="2"/>
        <v>170</v>
      </c>
      <c r="B31" s="5">
        <f t="shared" si="0"/>
        <v>-86.220230549644782</v>
      </c>
      <c r="C31" s="5">
        <f t="shared" si="1"/>
        <v>-357.11583185995869</v>
      </c>
      <c r="D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x14ac:dyDescent="0.25">
      <c r="A32" s="6">
        <f t="shared" si="2"/>
        <v>180</v>
      </c>
      <c r="B32" s="5">
        <f t="shared" si="0"/>
        <v>-86.999991043424188</v>
      </c>
      <c r="C32" s="5">
        <f t="shared" si="1"/>
        <v>-365.96977466868992</v>
      </c>
      <c r="D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x14ac:dyDescent="0.25">
      <c r="A33" s="6">
        <f t="shared" si="2"/>
        <v>190</v>
      </c>
      <c r="B33" s="5">
        <f t="shared" si="0"/>
        <v>-86.230725736929614</v>
      </c>
      <c r="C33" s="5">
        <f t="shared" si="1"/>
        <v>-374.82463551322985</v>
      </c>
      <c r="D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x14ac:dyDescent="0.25">
      <c r="A34" s="6">
        <f t="shared" si="2"/>
        <v>200</v>
      </c>
      <c r="B34" s="5">
        <f t="shared" si="0"/>
        <v>-83.935799571656844</v>
      </c>
      <c r="C34" s="5">
        <f t="shared" si="1"/>
        <v>-383.41146517171785</v>
      </c>
      <c r="D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25">
      <c r="A35" s="6">
        <f t="shared" si="2"/>
        <v>210</v>
      </c>
      <c r="B35" s="5">
        <f t="shared" si="0"/>
        <v>-80.184916478273337</v>
      </c>
      <c r="C35" s="5">
        <f t="shared" si="1"/>
        <v>-391.4694553496538</v>
      </c>
      <c r="D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25">
      <c r="A36" s="6">
        <f>(A35+10)</f>
        <v>220</v>
      </c>
      <c r="B36" s="5">
        <f t="shared" si="0"/>
        <v>-75.092002254932964</v>
      </c>
      <c r="C36" s="5">
        <f t="shared" si="1"/>
        <v>-398.75386022593852</v>
      </c>
      <c r="D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x14ac:dyDescent="0.25">
      <c r="A37" s="6">
        <f t="shared" si="2"/>
        <v>230</v>
      </c>
      <c r="B37" s="5">
        <f t="shared" si="0"/>
        <v>-68.811744292145661</v>
      </c>
      <c r="C37" s="5">
        <f t="shared" si="1"/>
        <v>-405.04343013244159</v>
      </c>
      <c r="D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x14ac:dyDescent="0.25">
      <c r="A38" s="6">
        <f t="shared" si="2"/>
        <v>240</v>
      </c>
      <c r="B38" s="5">
        <f t="shared" si="0"/>
        <v>-61.534893243346779</v>
      </c>
      <c r="C38" s="5">
        <f t="shared" si="1"/>
        <v>-410.14713158350025</v>
      </c>
      <c r="D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x14ac:dyDescent="0.25">
      <c r="A39" s="6">
        <f t="shared" si="2"/>
        <v>250</v>
      </c>
      <c r="B39" s="5">
        <f t="shared" si="0"/>
        <v>-53.482469343809484</v>
      </c>
      <c r="C39" s="5">
        <f t="shared" si="1"/>
        <v>-413.90994954748714</v>
      </c>
      <c r="D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x14ac:dyDescent="0.25">
      <c r="A40" s="6">
        <f t="shared" si="2"/>
        <v>260</v>
      </c>
      <c r="B40" s="5">
        <f t="shared" si="0"/>
        <v>-44.899049349723782</v>
      </c>
      <c r="C40" s="5">
        <f t="shared" si="1"/>
        <v>-416.21759572770463</v>
      </c>
      <c r="D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x14ac:dyDescent="0.25">
      <c r="A41" s="6">
        <f t="shared" si="2"/>
        <v>270</v>
      </c>
      <c r="B41" s="5">
        <f t="shared" si="0"/>
        <v>-36.045337993647514</v>
      </c>
      <c r="C41" s="5">
        <f t="shared" si="1"/>
        <v>-416.99997984770516</v>
      </c>
      <c r="D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x14ac:dyDescent="0.25">
      <c r="A42" s="6">
        <f t="shared" si="2"/>
        <v>280</v>
      </c>
      <c r="B42" s="5">
        <f t="shared" si="0"/>
        <v>-27.19024958395897</v>
      </c>
      <c r="C42" s="5">
        <f t="shared" si="1"/>
        <v>-416.23333850747991</v>
      </c>
      <c r="D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x14ac:dyDescent="0.25">
      <c r="A43" s="6">
        <f t="shared" si="2"/>
        <v>290</v>
      </c>
      <c r="B43" s="5">
        <f t="shared" si="0"/>
        <v>-18.602740254368744</v>
      </c>
      <c r="C43" s="5">
        <f t="shared" si="1"/>
        <v>-413.94095695063919</v>
      </c>
      <c r="D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x14ac:dyDescent="0.25">
      <c r="A44" s="6">
        <f t="shared" si="2"/>
        <v>300</v>
      </c>
      <c r="B44" s="5">
        <f t="shared" si="0"/>
        <v>-10.543638943068313</v>
      </c>
      <c r="C44" s="5">
        <f t="shared" si="1"/>
        <v>-410.1924618203052</v>
      </c>
      <c r="D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 x14ac:dyDescent="0.25">
      <c r="A45" s="6">
        <f t="shared" si="2"/>
        <v>310</v>
      </c>
      <c r="B45" s="5">
        <f t="shared" si="0"/>
        <v>-3.2577252196774182</v>
      </c>
      <c r="C45" s="5">
        <f t="shared" si="1"/>
        <v>-405.1017063848862</v>
      </c>
      <c r="D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 x14ac:dyDescent="0.25">
      <c r="A46" s="6">
        <f t="shared" si="2"/>
        <v>320</v>
      </c>
      <c r="B46" s="5">
        <f t="shared" si="0"/>
        <v>3.0337054193694257</v>
      </c>
      <c r="C46" s="5">
        <f t="shared" si="1"/>
        <v>-398.82331246589672</v>
      </c>
      <c r="D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 x14ac:dyDescent="0.25">
      <c r="A47" s="6">
        <f t="shared" si="2"/>
        <v>330</v>
      </c>
      <c r="B47" s="5">
        <f t="shared" si="0"/>
        <v>8.139562972267818</v>
      </c>
      <c r="C47" s="5">
        <f t="shared" si="1"/>
        <v>-391.54797410005739</v>
      </c>
      <c r="D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x14ac:dyDescent="0.25">
      <c r="A48" s="6">
        <f t="shared" si="2"/>
        <v>340</v>
      </c>
      <c r="B48" s="5">
        <f t="shared" si="0"/>
        <v>11.904766919979423</v>
      </c>
      <c r="C48" s="5">
        <f t="shared" si="1"/>
        <v>-383.4966655778307</v>
      </c>
    </row>
    <row r="49" spans="1:3" x14ac:dyDescent="0.25">
      <c r="A49" s="6">
        <f t="shared" si="2"/>
        <v>350</v>
      </c>
      <c r="B49" s="5">
        <f t="shared" si="0"/>
        <v>14.214956496179106</v>
      </c>
      <c r="C49" s="5">
        <f t="shared" si="1"/>
        <v>-374.91392977798455</v>
      </c>
    </row>
    <row r="50" spans="1:3" x14ac:dyDescent="0.25">
      <c r="A50" s="6">
        <f t="shared" si="2"/>
        <v>360</v>
      </c>
      <c r="B50" s="5">
        <f t="shared" si="0"/>
        <v>14.999964173699887</v>
      </c>
      <c r="C50" s="5">
        <f t="shared" si="1"/>
        <v>-366.06045065200385</v>
      </c>
    </row>
    <row r="51" spans="1:3" x14ac:dyDescent="0.25">
      <c r="B51" s="4"/>
      <c r="C51" s="4"/>
    </row>
    <row r="52" spans="1:3" x14ac:dyDescent="0.25">
      <c r="B52" s="4"/>
      <c r="C52" s="4"/>
    </row>
    <row r="53" spans="1:3" x14ac:dyDescent="0.25">
      <c r="B53" s="4"/>
      <c r="C53" s="4"/>
    </row>
    <row r="54" spans="1:3" x14ac:dyDescent="0.25">
      <c r="B54" s="4"/>
      <c r="C54" s="4"/>
    </row>
    <row r="55" spans="1:3" x14ac:dyDescent="0.25">
      <c r="B55" s="4"/>
      <c r="C55" s="4"/>
    </row>
    <row r="56" spans="1:3" x14ac:dyDescent="0.25">
      <c r="B56" s="4"/>
      <c r="C56" s="4"/>
    </row>
    <row r="57" spans="1:3" x14ac:dyDescent="0.25">
      <c r="B57" s="4"/>
      <c r="C57" s="4"/>
    </row>
    <row r="58" spans="1:3" x14ac:dyDescent="0.25">
      <c r="B58" s="4"/>
      <c r="C58" s="4"/>
    </row>
    <row r="59" spans="1:3" x14ac:dyDescent="0.25">
      <c r="B59" s="4"/>
      <c r="C59" s="4"/>
    </row>
    <row r="60" spans="1:3" x14ac:dyDescent="0.25">
      <c r="B60" s="4"/>
      <c r="C60" s="4"/>
    </row>
    <row r="96" spans="1:11" x14ac:dyDescent="0.25">
      <c r="A96" s="8" t="s">
        <v>22</v>
      </c>
      <c r="B96" s="8"/>
      <c r="C96" s="8"/>
      <c r="D96" s="8"/>
      <c r="E96" s="8"/>
      <c r="F96" s="8"/>
      <c r="G96" s="8"/>
      <c r="H96" s="8"/>
      <c r="I96" s="8"/>
      <c r="J96" s="8"/>
      <c r="K96" s="8"/>
    </row>
  </sheetData>
  <mergeCells count="2">
    <mergeCell ref="A12:C12"/>
    <mergeCell ref="L3:N3"/>
  </mergeCells>
  <pageMargins left="0.7" right="0.7" top="0.75" bottom="0.75" header="0.3" footer="0.3"/>
  <pageSetup orientation="portrait" horizontalDpi="4294967293" verticalDpi="0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Scroll Bar 1">
              <controlPr defaultSize="0" autoPict="0">
                <anchor moveWithCells="1">
                  <from>
                    <xdr:col>6</xdr:col>
                    <xdr:colOff>590550</xdr:colOff>
                    <xdr:row>2</xdr:row>
                    <xdr:rowOff>114300</xdr:rowOff>
                  </from>
                  <to>
                    <xdr:col>9</xdr:col>
                    <xdr:colOff>19050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Scroll Bar 2">
              <controlPr defaultSize="0" autoPict="0">
                <anchor moveWithCells="1">
                  <from>
                    <xdr:col>7</xdr:col>
                    <xdr:colOff>9525</xdr:colOff>
                    <xdr:row>6</xdr:row>
                    <xdr:rowOff>142875</xdr:rowOff>
                  </from>
                  <to>
                    <xdr:col>9</xdr:col>
                    <xdr:colOff>0</xdr:colOff>
                    <xdr:row>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7" name="Scroll Bar 3">
              <controlPr defaultSize="0" autoPict="0">
                <anchor moveWithCells="1">
                  <from>
                    <xdr:col>7</xdr:col>
                    <xdr:colOff>9525</xdr:colOff>
                    <xdr:row>9</xdr:row>
                    <xdr:rowOff>123825</xdr:rowOff>
                  </from>
                  <to>
                    <xdr:col>8</xdr:col>
                    <xdr:colOff>600075</xdr:colOff>
                    <xdr:row>11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J584"/>
  <sheetViews>
    <sheetView showGridLines="0" workbookViewId="0">
      <selection activeCell="B3" sqref="B3"/>
    </sheetView>
  </sheetViews>
  <sheetFormatPr defaultRowHeight="15" x14ac:dyDescent="0.25"/>
  <cols>
    <col min="1" max="1" width="12.7109375" customWidth="1"/>
    <col min="2" max="2" width="12.85546875" customWidth="1"/>
    <col min="3" max="3" width="4.140625" customWidth="1"/>
  </cols>
  <sheetData>
    <row r="3" spans="1:7" ht="26.25" x14ac:dyDescent="0.4">
      <c r="B3" s="13" t="s">
        <v>63</v>
      </c>
      <c r="C3" s="13"/>
      <c r="D3" s="13"/>
      <c r="E3" s="13"/>
      <c r="F3" s="13"/>
      <c r="G3" s="13"/>
    </row>
    <row r="5" spans="1:7" x14ac:dyDescent="0.25">
      <c r="A5" s="17" t="s">
        <v>15</v>
      </c>
      <c r="B5" s="1"/>
      <c r="C5" s="1"/>
      <c r="D5" s="1"/>
      <c r="E5" s="1"/>
      <c r="F5" s="1">
        <v>63</v>
      </c>
      <c r="G5" s="1" t="s">
        <v>11</v>
      </c>
    </row>
    <row r="6" spans="1:7" x14ac:dyDescent="0.25">
      <c r="A6" s="17"/>
      <c r="B6" s="1"/>
      <c r="C6" s="1"/>
      <c r="D6" s="1"/>
      <c r="E6" s="1"/>
      <c r="F6" s="16"/>
    </row>
    <row r="7" spans="1:7" x14ac:dyDescent="0.25">
      <c r="A7" s="17" t="s">
        <v>16</v>
      </c>
      <c r="B7" s="1"/>
      <c r="C7" s="1">
        <v>430</v>
      </c>
      <c r="D7" s="1" t="s">
        <v>5</v>
      </c>
      <c r="E7" s="1"/>
      <c r="F7" s="16"/>
    </row>
    <row r="8" spans="1:7" x14ac:dyDescent="0.25">
      <c r="A8" s="17"/>
      <c r="B8" s="1"/>
      <c r="C8" s="1"/>
      <c r="D8" s="1"/>
      <c r="E8" s="1"/>
      <c r="F8" s="16"/>
    </row>
    <row r="9" spans="1:7" x14ac:dyDescent="0.25">
      <c r="A9" s="17" t="s">
        <v>15</v>
      </c>
      <c r="B9" s="1"/>
      <c r="C9" s="1"/>
      <c r="D9" s="1"/>
      <c r="E9" s="1"/>
      <c r="F9" s="1">
        <v>35</v>
      </c>
      <c r="G9" s="1" t="s">
        <v>11</v>
      </c>
    </row>
    <row r="10" spans="1:7" x14ac:dyDescent="0.25">
      <c r="A10" s="17"/>
      <c r="B10" s="1"/>
      <c r="C10" s="1"/>
      <c r="D10" s="1"/>
      <c r="E10" s="1"/>
      <c r="F10" s="1"/>
    </row>
    <row r="11" spans="1:7" x14ac:dyDescent="0.25">
      <c r="A11" s="17" t="s">
        <v>16</v>
      </c>
      <c r="B11" s="1"/>
      <c r="C11" s="1">
        <v>365</v>
      </c>
      <c r="D11" s="1" t="s">
        <v>5</v>
      </c>
      <c r="E11" s="1"/>
      <c r="F11" s="1"/>
    </row>
    <row r="12" spans="1:7" x14ac:dyDescent="0.25">
      <c r="A12" s="17"/>
      <c r="B12" s="1"/>
      <c r="C12" s="1"/>
      <c r="D12" s="1"/>
      <c r="E12" s="1"/>
      <c r="F12" s="1"/>
    </row>
    <row r="13" spans="1:7" x14ac:dyDescent="0.25">
      <c r="A13" s="17"/>
      <c r="B13" s="1"/>
      <c r="C13" s="1"/>
      <c r="D13" s="1"/>
      <c r="E13" s="1"/>
      <c r="F13" s="1"/>
    </row>
    <row r="14" spans="1:7" ht="18.75" x14ac:dyDescent="0.3">
      <c r="A14" s="26" t="s">
        <v>26</v>
      </c>
      <c r="B14" s="26"/>
      <c r="C14" s="1"/>
      <c r="D14" s="1"/>
      <c r="E14" s="1"/>
      <c r="F14" s="1"/>
    </row>
    <row r="15" spans="1:7" x14ac:dyDescent="0.25">
      <c r="A15" s="17" t="s">
        <v>27</v>
      </c>
      <c r="B15" s="4" t="s">
        <v>29</v>
      </c>
      <c r="C15" s="1"/>
      <c r="D15" s="1"/>
      <c r="E15" s="1"/>
      <c r="F15" s="1"/>
    </row>
    <row r="16" spans="1:7" x14ac:dyDescent="0.25">
      <c r="A16" s="17" t="s">
        <v>17</v>
      </c>
      <c r="B16" s="4" t="s">
        <v>28</v>
      </c>
      <c r="C16" s="1"/>
      <c r="D16" s="1"/>
      <c r="E16" s="1"/>
      <c r="F16" s="1"/>
    </row>
    <row r="17" spans="1:10" x14ac:dyDescent="0.25">
      <c r="A17" s="1"/>
      <c r="B17" s="4"/>
      <c r="C17" s="1"/>
      <c r="D17" s="1"/>
      <c r="E17" s="1"/>
      <c r="F17" s="1"/>
    </row>
    <row r="18" spans="1:10" x14ac:dyDescent="0.25">
      <c r="A18" s="1">
        <v>1960</v>
      </c>
      <c r="B18" s="4">
        <f>($F$5*SIN(6.242*($A$18-A18)*365/$C$7)-$F$9*SIN(6.242*($A$18-A18)*365/$C$11))</f>
        <v>0</v>
      </c>
      <c r="C18" s="1"/>
      <c r="D18" s="1"/>
      <c r="E18" s="1"/>
      <c r="F18" s="1"/>
    </row>
    <row r="19" spans="1:10" x14ac:dyDescent="0.25">
      <c r="A19" s="1">
        <f>(A18+0.1)</f>
        <v>1960.1</v>
      </c>
      <c r="B19" s="18">
        <f>(2*$F$5*SIN(6.242*($A$18-A19)*365/$C$7)-2*$F$9*SIN(6.242*($A$18-A19)*365/$C$11))</f>
        <v>-22.768879038858088</v>
      </c>
      <c r="C19" s="1"/>
      <c r="D19" s="1"/>
      <c r="E19" s="1"/>
      <c r="F19" s="1"/>
    </row>
    <row r="20" spans="1:10" x14ac:dyDescent="0.25">
      <c r="A20" s="1">
        <f t="shared" ref="A20:A83" si="0">(A19+0.1)</f>
        <v>1960.1999999999998</v>
      </c>
      <c r="B20" s="18">
        <f t="shared" ref="B20:B83" si="1">(2*$F$5*SIN(6.242*($A$18-A20)*365/$C$7)-2*$F$9*SIN(6.242*($A$18-A20)*365/$C$11))</f>
        <v>-43.504067583120658</v>
      </c>
    </row>
    <row r="21" spans="1:10" x14ac:dyDescent="0.25">
      <c r="A21" s="1">
        <f t="shared" si="0"/>
        <v>1960.2999999999997</v>
      </c>
      <c r="B21" s="18">
        <f t="shared" si="1"/>
        <v>-59.141750776133151</v>
      </c>
    </row>
    <row r="22" spans="1:10" x14ac:dyDescent="0.25">
      <c r="A22" s="1">
        <f t="shared" si="0"/>
        <v>1960.3999999999996</v>
      </c>
      <c r="B22" s="18">
        <f t="shared" si="1"/>
        <v>-65.439181764406229</v>
      </c>
    </row>
    <row r="23" spans="1:10" x14ac:dyDescent="0.25">
      <c r="A23" s="1">
        <f t="shared" si="0"/>
        <v>1960.4999999999995</v>
      </c>
      <c r="B23" s="18">
        <f t="shared" si="1"/>
        <v>-58.120984838326805</v>
      </c>
    </row>
    <row r="24" spans="1:10" x14ac:dyDescent="0.25">
      <c r="A24" s="1">
        <f t="shared" si="0"/>
        <v>1960.5999999999995</v>
      </c>
      <c r="B24" s="18">
        <f t="shared" si="1"/>
        <v>-35.012699128226572</v>
      </c>
    </row>
    <row r="25" spans="1:10" x14ac:dyDescent="0.25">
      <c r="A25" s="1">
        <f t="shared" si="0"/>
        <v>1960.6999999999994</v>
      </c>
      <c r="B25" s="18">
        <f t="shared" si="1"/>
        <v>1.7859882157122655</v>
      </c>
    </row>
    <row r="26" spans="1:10" x14ac:dyDescent="0.25">
      <c r="A26" s="1">
        <f t="shared" si="0"/>
        <v>1960.7999999999993</v>
      </c>
      <c r="B26" s="18">
        <f t="shared" si="1"/>
        <v>44.87900356571771</v>
      </c>
    </row>
    <row r="27" spans="1:10" x14ac:dyDescent="0.25">
      <c r="A27" s="1">
        <f t="shared" si="0"/>
        <v>1960.8999999999992</v>
      </c>
      <c r="B27" s="18">
        <f t="shared" si="1"/>
        <v>82.585648698144837</v>
      </c>
      <c r="H27" t="s">
        <v>4</v>
      </c>
      <c r="I27">
        <v>435</v>
      </c>
      <c r="J27" t="s">
        <v>5</v>
      </c>
    </row>
    <row r="28" spans="1:10" x14ac:dyDescent="0.25">
      <c r="A28" s="1">
        <f t="shared" si="0"/>
        <v>1960.9999999999991</v>
      </c>
      <c r="B28" s="18">
        <f t="shared" si="1"/>
        <v>102.09225170212896</v>
      </c>
      <c r="H28" t="s">
        <v>6</v>
      </c>
      <c r="I28">
        <v>365</v>
      </c>
      <c r="J28" t="s">
        <v>5</v>
      </c>
    </row>
    <row r="29" spans="1:10" x14ac:dyDescent="0.25">
      <c r="A29" s="1">
        <f t="shared" si="0"/>
        <v>1961.099999999999</v>
      </c>
      <c r="B29" s="18">
        <f t="shared" si="1"/>
        <v>93.898867933358247</v>
      </c>
      <c r="H29" t="s">
        <v>14</v>
      </c>
    </row>
    <row r="30" spans="1:10" x14ac:dyDescent="0.25">
      <c r="A30" s="1">
        <f t="shared" si="0"/>
        <v>1961.1999999999989</v>
      </c>
      <c r="B30" s="18">
        <f t="shared" si="1"/>
        <v>55.989814221970363</v>
      </c>
    </row>
    <row r="31" spans="1:10" x14ac:dyDescent="0.25">
      <c r="A31" s="1">
        <f t="shared" si="0"/>
        <v>1961.2999999999988</v>
      </c>
      <c r="B31" s="18">
        <f t="shared" si="1"/>
        <v>-4.0060068759891436</v>
      </c>
    </row>
    <row r="32" spans="1:10" x14ac:dyDescent="0.25">
      <c r="A32" s="1">
        <f t="shared" si="0"/>
        <v>1961.3999999999987</v>
      </c>
      <c r="B32" s="18">
        <f t="shared" si="1"/>
        <v>-69.863689647753546</v>
      </c>
    </row>
    <row r="33" spans="1:2" x14ac:dyDescent="0.25">
      <c r="A33" s="1">
        <f t="shared" si="0"/>
        <v>1961.4999999999986</v>
      </c>
      <c r="B33" s="18">
        <f t="shared" si="1"/>
        <v>-121.12579916474326</v>
      </c>
    </row>
    <row r="34" spans="1:2" x14ac:dyDescent="0.25">
      <c r="A34" s="1">
        <f t="shared" si="0"/>
        <v>1961.5999999999985</v>
      </c>
      <c r="B34" s="18">
        <f t="shared" si="1"/>
        <v>-139.61652758357005</v>
      </c>
    </row>
    <row r="35" spans="1:2" x14ac:dyDescent="0.25">
      <c r="A35" s="1">
        <f t="shared" si="0"/>
        <v>1961.6999999999985</v>
      </c>
      <c r="B35" s="18">
        <f t="shared" si="1"/>
        <v>-115.97917790449902</v>
      </c>
    </row>
    <row r="36" spans="1:2" x14ac:dyDescent="0.25">
      <c r="A36" s="1">
        <f t="shared" si="0"/>
        <v>1961.7999999999984</v>
      </c>
      <c r="B36" s="18">
        <f t="shared" si="1"/>
        <v>-53.858455210506875</v>
      </c>
    </row>
    <row r="37" spans="1:2" x14ac:dyDescent="0.25">
      <c r="A37" s="1">
        <f t="shared" si="0"/>
        <v>1961.8999999999983</v>
      </c>
      <c r="B37" s="18">
        <f t="shared" si="1"/>
        <v>30.028950911983678</v>
      </c>
    </row>
    <row r="38" spans="1:2" x14ac:dyDescent="0.25">
      <c r="A38" s="1">
        <f t="shared" si="0"/>
        <v>1961.9999999999982</v>
      </c>
      <c r="B38" s="18">
        <f t="shared" si="1"/>
        <v>110.35841034483087</v>
      </c>
    </row>
    <row r="39" spans="1:2" x14ac:dyDescent="0.25">
      <c r="A39" s="1">
        <f t="shared" si="0"/>
        <v>1962.0999999999981</v>
      </c>
      <c r="B39" s="18">
        <f t="shared" si="1"/>
        <v>161.01716709848051</v>
      </c>
    </row>
    <row r="40" spans="1:2" x14ac:dyDescent="0.25">
      <c r="A40" s="1">
        <f t="shared" si="0"/>
        <v>1962.199999999998</v>
      </c>
      <c r="B40" s="18">
        <f t="shared" si="1"/>
        <v>163.80548256484587</v>
      </c>
    </row>
    <row r="41" spans="1:2" x14ac:dyDescent="0.25">
      <c r="A41" s="1">
        <f t="shared" si="0"/>
        <v>1962.2999999999979</v>
      </c>
      <c r="B41" s="18">
        <f t="shared" si="1"/>
        <v>115.05210690022838</v>
      </c>
    </row>
    <row r="42" spans="1:2" x14ac:dyDescent="0.25">
      <c r="A42" s="1">
        <f t="shared" si="0"/>
        <v>1962.3999999999978</v>
      </c>
      <c r="B42" s="18">
        <f t="shared" si="1"/>
        <v>27.717235004718482</v>
      </c>
    </row>
    <row r="43" spans="1:2" x14ac:dyDescent="0.25">
      <c r="A43" s="1">
        <f t="shared" si="0"/>
        <v>1962.4999999999977</v>
      </c>
      <c r="B43" s="18">
        <f t="shared" si="1"/>
        <v>-72.007160043139493</v>
      </c>
    </row>
    <row r="44" spans="1:2" x14ac:dyDescent="0.25">
      <c r="A44" s="1">
        <f t="shared" si="0"/>
        <v>1962.5999999999976</v>
      </c>
      <c r="B44" s="18">
        <f t="shared" si="1"/>
        <v>-152.72555608998567</v>
      </c>
    </row>
    <row r="45" spans="1:2" x14ac:dyDescent="0.25">
      <c r="A45" s="1">
        <f t="shared" si="0"/>
        <v>1962.6999999999975</v>
      </c>
      <c r="B45" s="18">
        <f t="shared" si="1"/>
        <v>-187.97517958521365</v>
      </c>
    </row>
    <row r="46" spans="1:2" x14ac:dyDescent="0.25">
      <c r="A46" s="1">
        <f t="shared" si="0"/>
        <v>1962.7999999999975</v>
      </c>
      <c r="B46" s="18">
        <f t="shared" si="1"/>
        <v>-165.11491394778403</v>
      </c>
    </row>
    <row r="47" spans="1:2" x14ac:dyDescent="0.25">
      <c r="A47" s="1">
        <f t="shared" si="0"/>
        <v>1962.8999999999974</v>
      </c>
      <c r="B47" s="18">
        <f t="shared" si="1"/>
        <v>-89.913713764066259</v>
      </c>
    </row>
    <row r="48" spans="1:2" x14ac:dyDescent="0.25">
      <c r="A48" s="1">
        <f t="shared" si="0"/>
        <v>1962.9999999999973</v>
      </c>
      <c r="B48" s="18">
        <f t="shared" si="1"/>
        <v>14.842845240104957</v>
      </c>
    </row>
    <row r="49" spans="1:2" x14ac:dyDescent="0.25">
      <c r="A49" s="1">
        <f t="shared" si="0"/>
        <v>1963.0999999999972</v>
      </c>
      <c r="B49" s="18">
        <f t="shared" si="1"/>
        <v>116.41687043731305</v>
      </c>
    </row>
    <row r="50" spans="1:2" x14ac:dyDescent="0.25">
      <c r="A50" s="1">
        <f t="shared" si="0"/>
        <v>1963.1999999999971</v>
      </c>
      <c r="B50" s="18">
        <f t="shared" si="1"/>
        <v>182.60838881634132</v>
      </c>
    </row>
    <row r="51" spans="1:2" x14ac:dyDescent="0.25">
      <c r="A51" s="1">
        <f t="shared" si="0"/>
        <v>1963.299999999997</v>
      </c>
      <c r="B51" s="18">
        <f t="shared" si="1"/>
        <v>192.22434459234626</v>
      </c>
    </row>
    <row r="52" spans="1:2" x14ac:dyDescent="0.25">
      <c r="A52" s="1">
        <f t="shared" si="0"/>
        <v>1963.3999999999969</v>
      </c>
      <c r="B52" s="18">
        <f t="shared" si="1"/>
        <v>142.03738833175387</v>
      </c>
    </row>
    <row r="53" spans="1:2" x14ac:dyDescent="0.25">
      <c r="A53" s="1">
        <f t="shared" si="0"/>
        <v>1963.4999999999968</v>
      </c>
      <c r="B53" s="18">
        <f t="shared" si="1"/>
        <v>47.89356313059919</v>
      </c>
    </row>
    <row r="54" spans="1:2" x14ac:dyDescent="0.25">
      <c r="A54" s="1">
        <f t="shared" si="0"/>
        <v>1963.5999999999967</v>
      </c>
      <c r="B54" s="18">
        <f t="shared" si="1"/>
        <v>-60.418842973326548</v>
      </c>
    </row>
    <row r="55" spans="1:2" x14ac:dyDescent="0.25">
      <c r="A55" s="1">
        <f t="shared" si="0"/>
        <v>1963.6999999999966</v>
      </c>
      <c r="B55" s="18">
        <f t="shared" si="1"/>
        <v>-148.83584975706566</v>
      </c>
    </row>
    <row r="56" spans="1:2" x14ac:dyDescent="0.25">
      <c r="A56" s="1">
        <f t="shared" si="0"/>
        <v>1963.7999999999965</v>
      </c>
      <c r="B56" s="18">
        <f t="shared" si="1"/>
        <v>-190.0040376359317</v>
      </c>
    </row>
    <row r="57" spans="1:2" x14ac:dyDescent="0.25">
      <c r="A57" s="1">
        <f t="shared" si="0"/>
        <v>1963.8999999999965</v>
      </c>
      <c r="B57" s="18">
        <f t="shared" si="1"/>
        <v>-171.95338755964582</v>
      </c>
    </row>
    <row r="58" spans="1:2" x14ac:dyDescent="0.25">
      <c r="A58" s="1">
        <f t="shared" si="0"/>
        <v>1963.9999999999964</v>
      </c>
      <c r="B58" s="18">
        <f t="shared" si="1"/>
        <v>-101.63645523981428</v>
      </c>
    </row>
    <row r="59" spans="1:2" x14ac:dyDescent="0.25">
      <c r="A59" s="1">
        <f t="shared" si="0"/>
        <v>1964.0999999999963</v>
      </c>
      <c r="B59" s="18">
        <f t="shared" si="1"/>
        <v>-2.2665431598846801</v>
      </c>
    </row>
    <row r="60" spans="1:2" x14ac:dyDescent="0.25">
      <c r="A60" s="1">
        <f t="shared" si="0"/>
        <v>1964.1999999999962</v>
      </c>
      <c r="B60" s="18">
        <f t="shared" si="1"/>
        <v>94.530351096831282</v>
      </c>
    </row>
    <row r="61" spans="1:2" x14ac:dyDescent="0.25">
      <c r="A61" s="1">
        <f t="shared" si="0"/>
        <v>1964.2999999999961</v>
      </c>
      <c r="B61" s="18">
        <f t="shared" si="1"/>
        <v>159.03861781525211</v>
      </c>
    </row>
    <row r="62" spans="1:2" x14ac:dyDescent="0.25">
      <c r="A62" s="1">
        <f t="shared" si="0"/>
        <v>1964.399999999996</v>
      </c>
      <c r="B62" s="18">
        <f t="shared" si="1"/>
        <v>172.79786207468817</v>
      </c>
    </row>
    <row r="63" spans="1:2" x14ac:dyDescent="0.25">
      <c r="A63" s="1">
        <f t="shared" si="0"/>
        <v>1964.4999999999959</v>
      </c>
      <c r="B63" s="18">
        <f t="shared" si="1"/>
        <v>133.95581441364394</v>
      </c>
    </row>
    <row r="64" spans="1:2" x14ac:dyDescent="0.25">
      <c r="A64" s="1">
        <f t="shared" si="0"/>
        <v>1964.5999999999958</v>
      </c>
      <c r="B64" s="18">
        <f t="shared" si="1"/>
        <v>57.051829000266679</v>
      </c>
    </row>
    <row r="65" spans="1:2" x14ac:dyDescent="0.25">
      <c r="A65" s="1">
        <f t="shared" si="0"/>
        <v>1964.6999999999957</v>
      </c>
      <c r="B65" s="18">
        <f t="shared" si="1"/>
        <v>-32.436443317284429</v>
      </c>
    </row>
    <row r="66" spans="1:2" x14ac:dyDescent="0.25">
      <c r="A66" s="1">
        <f t="shared" si="0"/>
        <v>1964.7999999999956</v>
      </c>
      <c r="B66" s="18">
        <f t="shared" si="1"/>
        <v>-106.73478131753565</v>
      </c>
    </row>
    <row r="67" spans="1:2" x14ac:dyDescent="0.25">
      <c r="A67" s="1">
        <f t="shared" si="0"/>
        <v>1964.8999999999955</v>
      </c>
      <c r="B67" s="18">
        <f t="shared" si="1"/>
        <v>-144.60853699311701</v>
      </c>
    </row>
    <row r="68" spans="1:2" x14ac:dyDescent="0.25">
      <c r="A68" s="1">
        <f t="shared" si="0"/>
        <v>1964.9999999999955</v>
      </c>
      <c r="B68" s="18">
        <f t="shared" si="1"/>
        <v>-137.51009326032971</v>
      </c>
    </row>
    <row r="69" spans="1:2" x14ac:dyDescent="0.25">
      <c r="A69" s="1">
        <f t="shared" si="0"/>
        <v>1965.0999999999954</v>
      </c>
      <c r="B69" s="18">
        <f t="shared" si="1"/>
        <v>-91.22951695568716</v>
      </c>
    </row>
    <row r="70" spans="1:2" x14ac:dyDescent="0.25">
      <c r="A70" s="1">
        <f t="shared" si="0"/>
        <v>1965.1999999999953</v>
      </c>
      <c r="B70" s="18">
        <f t="shared" si="1"/>
        <v>-22.857238443274667</v>
      </c>
    </row>
    <row r="71" spans="1:2" x14ac:dyDescent="0.25">
      <c r="A71" s="1">
        <f t="shared" si="0"/>
        <v>1965.2999999999952</v>
      </c>
      <c r="B71" s="18">
        <f t="shared" si="1"/>
        <v>45.561653591401836</v>
      </c>
    </row>
    <row r="72" spans="1:2" x14ac:dyDescent="0.25">
      <c r="A72" s="1">
        <f t="shared" si="0"/>
        <v>1965.3999999999951</v>
      </c>
      <c r="B72" s="18">
        <f t="shared" si="1"/>
        <v>94.315648433214662</v>
      </c>
    </row>
    <row r="73" spans="1:2" x14ac:dyDescent="0.25">
      <c r="A73" s="1">
        <f t="shared" si="0"/>
        <v>1965.499999999995</v>
      </c>
      <c r="B73" s="18">
        <f t="shared" si="1"/>
        <v>111.79021433135678</v>
      </c>
    </row>
    <row r="74" spans="1:2" x14ac:dyDescent="0.25">
      <c r="A74" s="1">
        <f t="shared" si="0"/>
        <v>1965.5999999999949</v>
      </c>
      <c r="B74" s="18">
        <f t="shared" si="1"/>
        <v>96.99088117805853</v>
      </c>
    </row>
    <row r="75" spans="1:2" x14ac:dyDescent="0.25">
      <c r="A75" s="1">
        <f t="shared" si="0"/>
        <v>1965.6999999999948</v>
      </c>
      <c r="B75" s="18">
        <f t="shared" si="1"/>
        <v>58.383751090434906</v>
      </c>
    </row>
    <row r="76" spans="1:2" x14ac:dyDescent="0.25">
      <c r="A76" s="1">
        <f t="shared" si="0"/>
        <v>1965.7999999999947</v>
      </c>
      <c r="B76" s="18">
        <f t="shared" si="1"/>
        <v>9.9115394703516273</v>
      </c>
    </row>
    <row r="77" spans="1:2" x14ac:dyDescent="0.25">
      <c r="A77" s="19">
        <f t="shared" si="0"/>
        <v>1965.8999999999946</v>
      </c>
      <c r="B77" s="18">
        <f t="shared" si="1"/>
        <v>-34.095417096932252</v>
      </c>
    </row>
    <row r="78" spans="1:2" x14ac:dyDescent="0.25">
      <c r="A78" s="19">
        <f t="shared" si="0"/>
        <v>1965.9999999999945</v>
      </c>
      <c r="B78" s="18">
        <f t="shared" si="1"/>
        <v>-63.240370292862181</v>
      </c>
    </row>
    <row r="79" spans="1:2" x14ac:dyDescent="0.25">
      <c r="A79" s="19">
        <f t="shared" si="0"/>
        <v>1966.0999999999945</v>
      </c>
      <c r="B79" s="18">
        <f t="shared" si="1"/>
        <v>-73.280967467685258</v>
      </c>
    </row>
    <row r="80" spans="1:2" x14ac:dyDescent="0.25">
      <c r="A80" s="19">
        <f t="shared" si="0"/>
        <v>1966.1999999999944</v>
      </c>
      <c r="B80" s="18">
        <f t="shared" si="1"/>
        <v>-65.878349639227025</v>
      </c>
    </row>
    <row r="81" spans="1:2" x14ac:dyDescent="0.25">
      <c r="A81" s="19">
        <f t="shared" si="0"/>
        <v>1966.2999999999943</v>
      </c>
      <c r="B81" s="18">
        <f t="shared" si="1"/>
        <v>-46.476721674593563</v>
      </c>
    </row>
    <row r="82" spans="1:2" x14ac:dyDescent="0.25">
      <c r="A82" s="19">
        <f t="shared" si="0"/>
        <v>1966.3999999999942</v>
      </c>
      <c r="B82" s="18">
        <f t="shared" si="1"/>
        <v>-21.522773068195306</v>
      </c>
    </row>
    <row r="83" spans="1:2" x14ac:dyDescent="0.25">
      <c r="A83" s="19">
        <f t="shared" si="0"/>
        <v>1966.4999999999941</v>
      </c>
      <c r="B83" s="18">
        <f t="shared" si="1"/>
        <v>3.7269249736656622</v>
      </c>
    </row>
    <row r="84" spans="1:2" x14ac:dyDescent="0.25">
      <c r="A84" s="19">
        <f t="shared" ref="A84:A147" si="2">(A83+0.1)</f>
        <v>1966.599999999994</v>
      </c>
      <c r="B84" s="18">
        <f t="shared" ref="B84:B147" si="3">(2*$F$5*SIN(6.242*($A$18-A84)*365/$C$7)-2*$F$9*SIN(6.242*($A$18-A84)*365/$C$11))</f>
        <v>26.049087407818845</v>
      </c>
    </row>
    <row r="85" spans="1:2" x14ac:dyDescent="0.25">
      <c r="A85" s="19">
        <f t="shared" si="2"/>
        <v>1966.6999999999939</v>
      </c>
      <c r="B85" s="18">
        <f t="shared" si="3"/>
        <v>43.741881819610796</v>
      </c>
    </row>
    <row r="86" spans="1:2" x14ac:dyDescent="0.25">
      <c r="A86" s="19">
        <f t="shared" si="2"/>
        <v>1966.7999999999938</v>
      </c>
      <c r="B86" s="18">
        <f t="shared" si="3"/>
        <v>55.424843143984958</v>
      </c>
    </row>
    <row r="87" spans="1:2" x14ac:dyDescent="0.25">
      <c r="A87" s="19">
        <f t="shared" si="2"/>
        <v>1966.8999999999937</v>
      </c>
      <c r="B87" s="18">
        <f t="shared" si="3"/>
        <v>59.108238797438837</v>
      </c>
    </row>
    <row r="88" spans="1:2" x14ac:dyDescent="0.25">
      <c r="A88" s="19">
        <f t="shared" si="2"/>
        <v>1966.9999999999936</v>
      </c>
      <c r="B88" s="18">
        <f t="shared" si="3"/>
        <v>52.280838972185435</v>
      </c>
    </row>
    <row r="89" spans="1:2" x14ac:dyDescent="0.25">
      <c r="A89" s="19">
        <f t="shared" si="2"/>
        <v>1967.0999999999935</v>
      </c>
      <c r="B89" s="18">
        <f t="shared" si="3"/>
        <v>33.164703514685712</v>
      </c>
    </row>
    <row r="90" spans="1:2" x14ac:dyDescent="0.25">
      <c r="A90" s="19">
        <f t="shared" si="2"/>
        <v>1967.1999999999935</v>
      </c>
      <c r="B90" s="18">
        <f t="shared" si="3"/>
        <v>2.5793756086305564</v>
      </c>
    </row>
    <row r="91" spans="1:2" x14ac:dyDescent="0.25">
      <c r="A91" s="19">
        <f t="shared" si="2"/>
        <v>1967.2999999999934</v>
      </c>
      <c r="B91" s="18">
        <f t="shared" si="3"/>
        <v>-34.614912929237789</v>
      </c>
    </row>
    <row r="92" spans="1:2" x14ac:dyDescent="0.25">
      <c r="A92" s="19">
        <f t="shared" si="2"/>
        <v>1967.3999999999933</v>
      </c>
      <c r="B92" s="18">
        <f t="shared" si="3"/>
        <v>-69.519839038210876</v>
      </c>
    </row>
    <row r="93" spans="1:2" x14ac:dyDescent="0.25">
      <c r="A93" s="19">
        <f t="shared" si="2"/>
        <v>1967.4999999999932</v>
      </c>
      <c r="B93" s="18">
        <f t="shared" si="3"/>
        <v>-91.14835134783165</v>
      </c>
    </row>
    <row r="94" spans="1:2" x14ac:dyDescent="0.25">
      <c r="A94" s="19">
        <f t="shared" si="2"/>
        <v>1967.5999999999931</v>
      </c>
      <c r="B94" s="18">
        <f t="shared" si="3"/>
        <v>-89.971331044969347</v>
      </c>
    </row>
    <row r="95" spans="1:2" x14ac:dyDescent="0.25">
      <c r="A95" s="19">
        <f t="shared" si="2"/>
        <v>1967.699999999993</v>
      </c>
      <c r="B95" s="18">
        <f t="shared" si="3"/>
        <v>-61.8876771324665</v>
      </c>
    </row>
    <row r="96" spans="1:2" x14ac:dyDescent="0.25">
      <c r="A96" s="19">
        <f t="shared" si="2"/>
        <v>1967.7999999999929</v>
      </c>
      <c r="B96" s="18">
        <f t="shared" si="3"/>
        <v>-11.017355842278484</v>
      </c>
    </row>
    <row r="97" spans="1:2" x14ac:dyDescent="0.25">
      <c r="A97" s="19">
        <f t="shared" si="2"/>
        <v>1967.8999999999928</v>
      </c>
      <c r="B97" s="18">
        <f t="shared" si="3"/>
        <v>50.077740609466446</v>
      </c>
    </row>
    <row r="98" spans="1:2" x14ac:dyDescent="0.25">
      <c r="A98" s="19">
        <f t="shared" si="2"/>
        <v>1967.9999999999927</v>
      </c>
      <c r="B98" s="18">
        <f t="shared" si="3"/>
        <v>103.31508090515263</v>
      </c>
    </row>
    <row r="99" spans="1:2" x14ac:dyDescent="0.25">
      <c r="A99" s="19">
        <f t="shared" si="2"/>
        <v>1968.0999999999926</v>
      </c>
      <c r="B99" s="18">
        <f t="shared" si="3"/>
        <v>130.55127437778796</v>
      </c>
    </row>
    <row r="100" spans="1:2" x14ac:dyDescent="0.25">
      <c r="A100" s="19">
        <f t="shared" si="2"/>
        <v>1968.1999999999925</v>
      </c>
      <c r="B100" s="18">
        <f t="shared" si="3"/>
        <v>119.89415706443893</v>
      </c>
    </row>
    <row r="101" spans="1:2" x14ac:dyDescent="0.25">
      <c r="A101" s="19">
        <f t="shared" si="2"/>
        <v>1968.2999999999925</v>
      </c>
      <c r="B101" s="18">
        <f t="shared" si="3"/>
        <v>70.632127942725262</v>
      </c>
    </row>
    <row r="102" spans="1:2" x14ac:dyDescent="0.25">
      <c r="A102" s="19">
        <f t="shared" si="2"/>
        <v>1968.3999999999924</v>
      </c>
      <c r="B102" s="18">
        <f t="shared" si="3"/>
        <v>-5.2001580395211491</v>
      </c>
    </row>
    <row r="103" spans="1:2" x14ac:dyDescent="0.25">
      <c r="A103" s="19">
        <f t="shared" si="2"/>
        <v>1968.4999999999923</v>
      </c>
      <c r="B103" s="18">
        <f t="shared" si="3"/>
        <v>-85.565984902934886</v>
      </c>
    </row>
    <row r="104" spans="1:2" x14ac:dyDescent="0.25">
      <c r="A104" s="19">
        <f t="shared" si="2"/>
        <v>1968.5999999999922</v>
      </c>
      <c r="B104" s="18">
        <f t="shared" si="3"/>
        <v>-144.93782961609503</v>
      </c>
    </row>
    <row r="105" spans="1:2" x14ac:dyDescent="0.25">
      <c r="A105" s="19">
        <f t="shared" si="2"/>
        <v>1968.6999999999921</v>
      </c>
      <c r="B105" s="18">
        <f t="shared" si="3"/>
        <v>-162.61354303358794</v>
      </c>
    </row>
    <row r="106" spans="1:2" x14ac:dyDescent="0.25">
      <c r="A106" s="19">
        <f t="shared" si="2"/>
        <v>1968.799999999992</v>
      </c>
      <c r="B106" s="18">
        <f t="shared" si="3"/>
        <v>-130.06068293169193</v>
      </c>
    </row>
    <row r="107" spans="1:2" x14ac:dyDescent="0.25">
      <c r="A107" s="19">
        <f t="shared" si="2"/>
        <v>1968.8999999999919</v>
      </c>
      <c r="B107" s="18">
        <f t="shared" si="3"/>
        <v>-54.646203777678807</v>
      </c>
    </row>
    <row r="108" spans="1:2" x14ac:dyDescent="0.25">
      <c r="A108" s="19">
        <f t="shared" si="2"/>
        <v>1968.9999999999918</v>
      </c>
      <c r="B108" s="18">
        <f t="shared" si="3"/>
        <v>41.795449692767953</v>
      </c>
    </row>
    <row r="109" spans="1:2" x14ac:dyDescent="0.25">
      <c r="A109" s="19">
        <f t="shared" si="2"/>
        <v>1969.0999999999917</v>
      </c>
      <c r="B109" s="18">
        <f t="shared" si="3"/>
        <v>129.38505415193274</v>
      </c>
    </row>
    <row r="110" spans="1:2" x14ac:dyDescent="0.25">
      <c r="A110" s="19">
        <f t="shared" si="2"/>
        <v>1969.1999999999916</v>
      </c>
      <c r="B110" s="18">
        <f t="shared" si="3"/>
        <v>179.68674672615163</v>
      </c>
    </row>
    <row r="111" spans="1:2" x14ac:dyDescent="0.25">
      <c r="A111" s="19">
        <f t="shared" si="2"/>
        <v>1969.2999999999915</v>
      </c>
      <c r="B111" s="18">
        <f t="shared" si="3"/>
        <v>175.17150372395795</v>
      </c>
    </row>
    <row r="112" spans="1:2" x14ac:dyDescent="0.25">
      <c r="A112" s="19">
        <f t="shared" si="2"/>
        <v>1969.3999999999915</v>
      </c>
      <c r="B112" s="18">
        <f t="shared" si="3"/>
        <v>115.43265909216157</v>
      </c>
    </row>
    <row r="113" spans="1:2" x14ac:dyDescent="0.25">
      <c r="A113" s="19">
        <f t="shared" si="2"/>
        <v>1969.4999999999914</v>
      </c>
      <c r="B113" s="18">
        <f t="shared" si="3"/>
        <v>17.917768337950569</v>
      </c>
    </row>
    <row r="114" spans="1:2" x14ac:dyDescent="0.25">
      <c r="A114" s="19">
        <f t="shared" si="2"/>
        <v>1969.5999999999913</v>
      </c>
      <c r="B114" s="18">
        <f t="shared" si="3"/>
        <v>-87.257835498299073</v>
      </c>
    </row>
    <row r="115" spans="1:2" x14ac:dyDescent="0.25">
      <c r="A115" s="19">
        <f t="shared" si="2"/>
        <v>1969.6999999999912</v>
      </c>
      <c r="B115" s="18">
        <f t="shared" si="3"/>
        <v>-166.84197853221016</v>
      </c>
    </row>
    <row r="116" spans="1:2" x14ac:dyDescent="0.25">
      <c r="A116" s="19">
        <f t="shared" si="2"/>
        <v>1969.7999999999911</v>
      </c>
      <c r="B116" s="18">
        <f t="shared" si="3"/>
        <v>-195.22752967922366</v>
      </c>
    </row>
    <row r="117" spans="1:2" x14ac:dyDescent="0.25">
      <c r="A117" s="19">
        <f t="shared" si="2"/>
        <v>1969.899999999991</v>
      </c>
      <c r="B117" s="18">
        <f t="shared" si="3"/>
        <v>-162.90127888456033</v>
      </c>
    </row>
    <row r="118" spans="1:2" x14ac:dyDescent="0.25">
      <c r="A118" s="19">
        <f t="shared" si="2"/>
        <v>1969.9999999999909</v>
      </c>
      <c r="B118" s="18">
        <f t="shared" si="3"/>
        <v>-79.704833733347542</v>
      </c>
    </row>
    <row r="119" spans="1:2" x14ac:dyDescent="0.25">
      <c r="A119" s="19">
        <f t="shared" si="2"/>
        <v>1970.0999999999908</v>
      </c>
      <c r="B119" s="18">
        <f t="shared" si="3"/>
        <v>28.232629407397866</v>
      </c>
    </row>
    <row r="120" spans="1:2" x14ac:dyDescent="0.25">
      <c r="A120" s="19">
        <f t="shared" si="2"/>
        <v>1970.1999999999907</v>
      </c>
      <c r="B120" s="18">
        <f t="shared" si="3"/>
        <v>126.9096950356172</v>
      </c>
    </row>
    <row r="121" spans="1:2" x14ac:dyDescent="0.25">
      <c r="A121" s="19">
        <f t="shared" si="2"/>
        <v>1970.2999999999906</v>
      </c>
      <c r="B121" s="18">
        <f t="shared" si="3"/>
        <v>185.43698611356061</v>
      </c>
    </row>
    <row r="122" spans="1:2" x14ac:dyDescent="0.25">
      <c r="A122" s="19">
        <f t="shared" si="2"/>
        <v>1970.3999999999905</v>
      </c>
      <c r="B122" s="18">
        <f t="shared" si="3"/>
        <v>185.95209265396102</v>
      </c>
    </row>
    <row r="123" spans="1:2" x14ac:dyDescent="0.25">
      <c r="A123" s="19">
        <f t="shared" si="2"/>
        <v>1970.4999999999905</v>
      </c>
      <c r="B123" s="18">
        <f t="shared" si="3"/>
        <v>129.2015392900006</v>
      </c>
    </row>
    <row r="124" spans="1:2" x14ac:dyDescent="0.25">
      <c r="A124" s="19">
        <f t="shared" si="2"/>
        <v>1970.5999999999904</v>
      </c>
      <c r="B124" s="18">
        <f t="shared" si="3"/>
        <v>34.001250833872973</v>
      </c>
    </row>
    <row r="125" spans="1:2" x14ac:dyDescent="0.25">
      <c r="A125" s="19">
        <f t="shared" si="2"/>
        <v>1970.6999999999903</v>
      </c>
      <c r="B125" s="18">
        <f t="shared" si="3"/>
        <v>-69.150256576165503</v>
      </c>
    </row>
    <row r="126" spans="1:2" x14ac:dyDescent="0.25">
      <c r="A126" s="19">
        <f t="shared" si="2"/>
        <v>1970.7999999999902</v>
      </c>
      <c r="B126" s="18">
        <f t="shared" si="3"/>
        <v>-148.09178549723168</v>
      </c>
    </row>
    <row r="127" spans="1:2" x14ac:dyDescent="0.25">
      <c r="A127" s="19">
        <f t="shared" si="2"/>
        <v>1970.8999999999901</v>
      </c>
      <c r="B127" s="18">
        <f t="shared" si="3"/>
        <v>-179.28005138091288</v>
      </c>
    </row>
    <row r="128" spans="1:2" x14ac:dyDescent="0.25">
      <c r="A128" s="19">
        <f t="shared" si="2"/>
        <v>1970.99999999999</v>
      </c>
      <c r="B128" s="18">
        <f t="shared" si="3"/>
        <v>-154.96070079106352</v>
      </c>
    </row>
    <row r="129" spans="1:2" x14ac:dyDescent="0.25">
      <c r="A129" s="19">
        <f t="shared" si="2"/>
        <v>1971.0999999999899</v>
      </c>
      <c r="B129" s="18">
        <f t="shared" si="3"/>
        <v>-84.993685535686964</v>
      </c>
    </row>
    <row r="130" spans="1:2" x14ac:dyDescent="0.25">
      <c r="A130" s="19">
        <f t="shared" si="2"/>
        <v>1971.1999999999898</v>
      </c>
      <c r="B130" s="18">
        <f t="shared" si="3"/>
        <v>7.0540243349114533</v>
      </c>
    </row>
    <row r="131" spans="1:2" x14ac:dyDescent="0.25">
      <c r="A131" s="19">
        <f t="shared" si="2"/>
        <v>1971.2999999999897</v>
      </c>
      <c r="B131" s="18">
        <f t="shared" si="3"/>
        <v>92.023048502795831</v>
      </c>
    </row>
    <row r="132" spans="1:2" x14ac:dyDescent="0.25">
      <c r="A132" s="19">
        <f t="shared" si="2"/>
        <v>1971.3999999999896</v>
      </c>
      <c r="B132" s="18">
        <f t="shared" si="3"/>
        <v>144.63528410098053</v>
      </c>
    </row>
    <row r="133" spans="1:2" x14ac:dyDescent="0.25">
      <c r="A133" s="19">
        <f t="shared" si="2"/>
        <v>1971.4999999999895</v>
      </c>
      <c r="B133" s="18">
        <f t="shared" si="3"/>
        <v>151.17155102171773</v>
      </c>
    </row>
    <row r="134" spans="1:2" x14ac:dyDescent="0.25">
      <c r="A134" s="19">
        <f t="shared" si="2"/>
        <v>1971.5999999999894</v>
      </c>
      <c r="B134" s="18">
        <f t="shared" si="3"/>
        <v>112.96654512726363</v>
      </c>
    </row>
    <row r="135" spans="1:2" x14ac:dyDescent="0.25">
      <c r="A135" s="19">
        <f t="shared" si="2"/>
        <v>1971.6999999999894</v>
      </c>
      <c r="B135" s="18">
        <f t="shared" si="3"/>
        <v>44.863468570838009</v>
      </c>
    </row>
    <row r="136" spans="1:2" x14ac:dyDescent="0.25">
      <c r="A136" s="19">
        <f t="shared" si="2"/>
        <v>1971.7999999999893</v>
      </c>
      <c r="B136" s="18">
        <f t="shared" si="3"/>
        <v>-30.503097650923301</v>
      </c>
    </row>
    <row r="137" spans="1:2" x14ac:dyDescent="0.25">
      <c r="A137" s="19">
        <f t="shared" si="2"/>
        <v>1971.8999999999892</v>
      </c>
      <c r="B137" s="18">
        <f t="shared" si="3"/>
        <v>-90.407246907834747</v>
      </c>
    </row>
    <row r="138" spans="1:2" x14ac:dyDescent="0.25">
      <c r="A138" s="19">
        <f t="shared" si="2"/>
        <v>1971.9999999999891</v>
      </c>
      <c r="B138" s="18">
        <f t="shared" si="3"/>
        <v>-119.04008224590177</v>
      </c>
    </row>
    <row r="139" spans="1:2" x14ac:dyDescent="0.25">
      <c r="A139" s="19">
        <f t="shared" si="2"/>
        <v>1972.099999999989</v>
      </c>
      <c r="B139" s="18">
        <f t="shared" si="3"/>
        <v>-111.61169705486017</v>
      </c>
    </row>
    <row r="140" spans="1:2" x14ac:dyDescent="0.25">
      <c r="A140" s="19">
        <f t="shared" si="2"/>
        <v>1972.1999999999889</v>
      </c>
      <c r="B140" s="18">
        <f t="shared" si="3"/>
        <v>-74.509895589069572</v>
      </c>
    </row>
    <row r="141" spans="1:2" x14ac:dyDescent="0.25">
      <c r="A141" s="19">
        <f t="shared" si="2"/>
        <v>1972.2999999999888</v>
      </c>
      <c r="B141" s="18">
        <f t="shared" si="3"/>
        <v>-21.907649658455085</v>
      </c>
    </row>
    <row r="142" spans="1:2" x14ac:dyDescent="0.25">
      <c r="A142" s="19">
        <f t="shared" si="2"/>
        <v>1972.3999999999887</v>
      </c>
      <c r="B142" s="18">
        <f t="shared" si="3"/>
        <v>29.631558815837771</v>
      </c>
    </row>
    <row r="143" spans="1:2" x14ac:dyDescent="0.25">
      <c r="A143" s="19">
        <f t="shared" si="2"/>
        <v>1972.4999999999886</v>
      </c>
      <c r="B143" s="18">
        <f t="shared" si="3"/>
        <v>66.502406983921531</v>
      </c>
    </row>
    <row r="144" spans="1:2" x14ac:dyDescent="0.25">
      <c r="A144" s="19">
        <f t="shared" si="2"/>
        <v>1972.5999999999885</v>
      </c>
      <c r="B144" s="18">
        <f t="shared" si="3"/>
        <v>81.589496049151506</v>
      </c>
    </row>
    <row r="145" spans="1:2" x14ac:dyDescent="0.25">
      <c r="A145" s="19">
        <f t="shared" si="2"/>
        <v>1972.6999999999884</v>
      </c>
      <c r="B145" s="18">
        <f t="shared" si="3"/>
        <v>75.088827962918018</v>
      </c>
    </row>
    <row r="146" spans="1:2" x14ac:dyDescent="0.25">
      <c r="A146" s="19">
        <f t="shared" si="2"/>
        <v>1972.7999999999884</v>
      </c>
      <c r="B146" s="18">
        <f t="shared" si="3"/>
        <v>52.819799967671756</v>
      </c>
    </row>
    <row r="147" spans="1:2" x14ac:dyDescent="0.25">
      <c r="A147" s="19">
        <f t="shared" si="2"/>
        <v>1972.8999999999883</v>
      </c>
      <c r="B147" s="18">
        <f t="shared" si="3"/>
        <v>23.106956230955362</v>
      </c>
    </row>
    <row r="148" spans="1:2" x14ac:dyDescent="0.25">
      <c r="A148" s="19">
        <f t="shared" ref="A148:A211" si="4">(A147+0.1)</f>
        <v>1972.9999999999882</v>
      </c>
      <c r="B148" s="18">
        <f t="shared" ref="B148:B211" si="5">(2*$F$5*SIN(6.242*($A$18-A148)*365/$C$7)-2*$F$9*SIN(6.242*($A$18-A148)*365/$C$11))</f>
        <v>-6.3392344940291174</v>
      </c>
    </row>
    <row r="149" spans="1:2" x14ac:dyDescent="0.25">
      <c r="A149" s="19">
        <f t="shared" si="4"/>
        <v>1973.0999999999881</v>
      </c>
      <c r="B149" s="18">
        <f t="shared" si="5"/>
        <v>-30.371759043305566</v>
      </c>
    </row>
    <row r="150" spans="1:2" x14ac:dyDescent="0.25">
      <c r="A150" s="19">
        <f t="shared" si="4"/>
        <v>1973.199999999988</v>
      </c>
      <c r="B150" s="18">
        <f t="shared" si="5"/>
        <v>-46.714268786647899</v>
      </c>
    </row>
    <row r="151" spans="1:2" x14ac:dyDescent="0.25">
      <c r="A151" s="19">
        <f t="shared" si="4"/>
        <v>1973.2999999999879</v>
      </c>
      <c r="B151" s="18">
        <f t="shared" si="5"/>
        <v>-54.958325939286155</v>
      </c>
    </row>
    <row r="152" spans="1:2" x14ac:dyDescent="0.25">
      <c r="A152" s="19">
        <f t="shared" si="4"/>
        <v>1973.3999999999878</v>
      </c>
      <c r="B152" s="18">
        <f t="shared" si="5"/>
        <v>-55.139271809618094</v>
      </c>
    </row>
    <row r="153" spans="1:2" x14ac:dyDescent="0.25">
      <c r="A153" s="19">
        <f t="shared" si="4"/>
        <v>1973.4999999999877</v>
      </c>
      <c r="B153" s="18">
        <f t="shared" si="5"/>
        <v>-46.860590086900608</v>
      </c>
    </row>
    <row r="154" spans="1:2" x14ac:dyDescent="0.25">
      <c r="A154" s="19">
        <f t="shared" si="4"/>
        <v>1973.5999999999876</v>
      </c>
      <c r="B154" s="18">
        <f t="shared" si="5"/>
        <v>-29.533470492320511</v>
      </c>
    </row>
    <row r="155" spans="1:2" x14ac:dyDescent="0.25">
      <c r="A155" s="19">
        <f t="shared" si="4"/>
        <v>1973.6999999999875</v>
      </c>
      <c r="B155" s="18">
        <f t="shared" si="5"/>
        <v>-3.6165375596406477</v>
      </c>
    </row>
    <row r="156" spans="1:2" x14ac:dyDescent="0.25">
      <c r="A156" s="19">
        <f t="shared" si="4"/>
        <v>1973.7999999999874</v>
      </c>
      <c r="B156" s="18">
        <f t="shared" si="5"/>
        <v>27.890877294801541</v>
      </c>
    </row>
    <row r="157" spans="1:2" x14ac:dyDescent="0.25">
      <c r="A157" s="19">
        <f t="shared" si="4"/>
        <v>1973.8999999999874</v>
      </c>
      <c r="B157" s="18">
        <f t="shared" si="5"/>
        <v>58.722019613195855</v>
      </c>
    </row>
    <row r="158" spans="1:2" x14ac:dyDescent="0.25">
      <c r="A158" s="19">
        <f t="shared" si="4"/>
        <v>1973.9999999999873</v>
      </c>
      <c r="B158" s="18">
        <f t="shared" si="5"/>
        <v>80.166106925785726</v>
      </c>
    </row>
    <row r="159" spans="1:2" x14ac:dyDescent="0.25">
      <c r="A159" s="19">
        <f t="shared" si="4"/>
        <v>1974.0999999999872</v>
      </c>
      <c r="B159" s="18">
        <f t="shared" si="5"/>
        <v>83.553623102391313</v>
      </c>
    </row>
    <row r="160" spans="1:2" x14ac:dyDescent="0.25">
      <c r="A160" s="19">
        <f t="shared" si="4"/>
        <v>1974.1999999999871</v>
      </c>
      <c r="B160" s="18">
        <f t="shared" si="5"/>
        <v>63.685560844333857</v>
      </c>
    </row>
    <row r="161" spans="1:2" x14ac:dyDescent="0.25">
      <c r="A161" s="19">
        <f t="shared" si="4"/>
        <v>1974.299999999987</v>
      </c>
      <c r="B161" s="18">
        <f t="shared" si="5"/>
        <v>21.869537124977455</v>
      </c>
    </row>
    <row r="162" spans="1:2" x14ac:dyDescent="0.25">
      <c r="A162" s="19">
        <f t="shared" si="4"/>
        <v>1974.3999999999869</v>
      </c>
      <c r="B162" s="18">
        <f t="shared" si="5"/>
        <v>-32.8771506686913</v>
      </c>
    </row>
    <row r="163" spans="1:2" x14ac:dyDescent="0.25">
      <c r="A163" s="19">
        <f t="shared" si="4"/>
        <v>1974.4999999999868</v>
      </c>
      <c r="B163" s="18">
        <f t="shared" si="5"/>
        <v>-85.376394634428493</v>
      </c>
    </row>
    <row r="164" spans="1:2" x14ac:dyDescent="0.25">
      <c r="A164" s="19">
        <f t="shared" si="4"/>
        <v>1974.5999999999867</v>
      </c>
      <c r="B164" s="18">
        <f t="shared" si="5"/>
        <v>-118.51377697249525</v>
      </c>
    </row>
    <row r="165" spans="1:2" x14ac:dyDescent="0.25">
      <c r="A165" s="19">
        <f t="shared" si="4"/>
        <v>1974.6999999999866</v>
      </c>
      <c r="B165" s="18">
        <f t="shared" si="5"/>
        <v>-118.95675298976244</v>
      </c>
    </row>
    <row r="166" spans="1:2" x14ac:dyDescent="0.25">
      <c r="A166" s="19">
        <f t="shared" si="4"/>
        <v>1974.7999999999865</v>
      </c>
      <c r="B166" s="18">
        <f t="shared" si="5"/>
        <v>-82.4118905090927</v>
      </c>
    </row>
    <row r="167" spans="1:2" x14ac:dyDescent="0.25">
      <c r="A167" s="19">
        <f t="shared" si="4"/>
        <v>1974.8999999999864</v>
      </c>
      <c r="B167" s="18">
        <f t="shared" si="5"/>
        <v>-16.375654164936485</v>
      </c>
    </row>
    <row r="168" spans="1:2" x14ac:dyDescent="0.25">
      <c r="A168" s="19">
        <f t="shared" si="4"/>
        <v>1974.9999999999864</v>
      </c>
      <c r="B168" s="18">
        <f t="shared" si="5"/>
        <v>60.968998879106067</v>
      </c>
    </row>
    <row r="169" spans="1:2" x14ac:dyDescent="0.25">
      <c r="A169" s="19">
        <f t="shared" si="4"/>
        <v>1975.0999999999863</v>
      </c>
      <c r="B169" s="18">
        <f t="shared" si="5"/>
        <v>125.76679032645634</v>
      </c>
    </row>
    <row r="170" spans="1:2" x14ac:dyDescent="0.25">
      <c r="A170" s="19">
        <f t="shared" si="4"/>
        <v>1975.1999999999862</v>
      </c>
      <c r="B170" s="18">
        <f t="shared" si="5"/>
        <v>156.02951326751699</v>
      </c>
    </row>
    <row r="171" spans="1:2" x14ac:dyDescent="0.25">
      <c r="A171" s="19">
        <f t="shared" si="4"/>
        <v>1975.2999999999861</v>
      </c>
      <c r="B171" s="18">
        <f t="shared" si="5"/>
        <v>139.25689805706929</v>
      </c>
    </row>
    <row r="172" spans="1:2" x14ac:dyDescent="0.25">
      <c r="A172" s="19">
        <f t="shared" si="4"/>
        <v>1975.399999999986</v>
      </c>
      <c r="B172" s="18">
        <f t="shared" si="5"/>
        <v>77.449038583058012</v>
      </c>
    </row>
    <row r="173" spans="1:2" x14ac:dyDescent="0.25">
      <c r="A173" s="19">
        <f t="shared" si="4"/>
        <v>1975.4999999999859</v>
      </c>
      <c r="B173" s="18">
        <f t="shared" si="5"/>
        <v>-12.461745040813859</v>
      </c>
    </row>
    <row r="174" spans="1:2" x14ac:dyDescent="0.25">
      <c r="A174" s="19">
        <f t="shared" si="4"/>
        <v>1975.5999999999858</v>
      </c>
      <c r="B174" s="18">
        <f t="shared" si="5"/>
        <v>-103.24776186954136</v>
      </c>
    </row>
    <row r="175" spans="1:2" x14ac:dyDescent="0.25">
      <c r="A175" s="19">
        <f t="shared" si="4"/>
        <v>1975.6999999999857</v>
      </c>
      <c r="B175" s="18">
        <f t="shared" si="5"/>
        <v>-165.82240527097716</v>
      </c>
    </row>
    <row r="176" spans="1:2" x14ac:dyDescent="0.25">
      <c r="A176" s="19">
        <f t="shared" si="4"/>
        <v>1975.7999999999856</v>
      </c>
      <c r="B176" s="18">
        <f t="shared" si="5"/>
        <v>-178.79692507627291</v>
      </c>
    </row>
    <row r="177" spans="1:2" x14ac:dyDescent="0.25">
      <c r="A177" s="19">
        <f t="shared" si="4"/>
        <v>1975.8999999999855</v>
      </c>
      <c r="B177" s="18">
        <f t="shared" si="5"/>
        <v>-135.94074977217298</v>
      </c>
    </row>
    <row r="178" spans="1:2" x14ac:dyDescent="0.25">
      <c r="A178" s="19">
        <f t="shared" si="4"/>
        <v>1975.9999999999854</v>
      </c>
      <c r="B178" s="18">
        <f t="shared" si="5"/>
        <v>-48.898021549415198</v>
      </c>
    </row>
    <row r="179" spans="1:2" x14ac:dyDescent="0.25">
      <c r="A179" s="19">
        <f t="shared" si="4"/>
        <v>1976.0999999999854</v>
      </c>
      <c r="B179" s="18">
        <f t="shared" si="5"/>
        <v>55.96473769429776</v>
      </c>
    </row>
    <row r="180" spans="1:2" x14ac:dyDescent="0.25">
      <c r="A180" s="19">
        <f t="shared" si="4"/>
        <v>1976.1999999999853</v>
      </c>
      <c r="B180" s="18">
        <f t="shared" si="5"/>
        <v>145.73076477736163</v>
      </c>
    </row>
    <row r="181" spans="1:2" x14ac:dyDescent="0.25">
      <c r="A181" s="19">
        <f t="shared" si="4"/>
        <v>1976.2999999999852</v>
      </c>
      <c r="B181" s="18">
        <f t="shared" si="5"/>
        <v>191.52881859565252</v>
      </c>
    </row>
    <row r="182" spans="1:2" x14ac:dyDescent="0.25">
      <c r="A182" s="19">
        <f t="shared" si="4"/>
        <v>1976.3999999999851</v>
      </c>
      <c r="B182" s="18">
        <f t="shared" si="5"/>
        <v>178.05515973120458</v>
      </c>
    </row>
    <row r="183" spans="1:2" x14ac:dyDescent="0.25">
      <c r="A183" s="19">
        <f t="shared" si="4"/>
        <v>1976.499999999985</v>
      </c>
      <c r="B183" s="18">
        <f t="shared" si="5"/>
        <v>108.80536851325161</v>
      </c>
    </row>
    <row r="184" spans="1:2" x14ac:dyDescent="0.25">
      <c r="A184" s="19">
        <f t="shared" si="4"/>
        <v>1976.5999999999849</v>
      </c>
      <c r="B184" s="18">
        <f t="shared" si="5"/>
        <v>5.1909134531848373</v>
      </c>
    </row>
    <row r="185" spans="1:2" x14ac:dyDescent="0.25">
      <c r="A185" s="19">
        <f t="shared" si="4"/>
        <v>1976.6999999999848</v>
      </c>
      <c r="B185" s="18">
        <f t="shared" si="5"/>
        <v>-100.24561202752304</v>
      </c>
    </row>
    <row r="186" spans="1:2" x14ac:dyDescent="0.25">
      <c r="A186" s="19">
        <f t="shared" si="4"/>
        <v>1976.7999999999847</v>
      </c>
      <c r="B186" s="18">
        <f t="shared" si="5"/>
        <v>-174.31163339269474</v>
      </c>
    </row>
    <row r="187" spans="1:2" x14ac:dyDescent="0.25">
      <c r="A187" s="19">
        <f t="shared" si="4"/>
        <v>1976.8999999999846</v>
      </c>
      <c r="B187" s="18">
        <f t="shared" si="5"/>
        <v>-193.8806725899563</v>
      </c>
    </row>
    <row r="188" spans="1:2" x14ac:dyDescent="0.25">
      <c r="A188" s="19">
        <f t="shared" si="4"/>
        <v>1976.9999999999845</v>
      </c>
      <c r="B188" s="18">
        <f t="shared" si="5"/>
        <v>-153.2961070534505</v>
      </c>
    </row>
    <row r="189" spans="1:2" x14ac:dyDescent="0.25">
      <c r="A189" s="19">
        <f t="shared" si="4"/>
        <v>1977.0999999999844</v>
      </c>
      <c r="B189" s="18">
        <f t="shared" si="5"/>
        <v>-66.031835517821193</v>
      </c>
    </row>
    <row r="190" spans="1:2" x14ac:dyDescent="0.25">
      <c r="A190" s="19">
        <f t="shared" si="4"/>
        <v>1977.1999999999844</v>
      </c>
      <c r="B190" s="18">
        <f t="shared" si="5"/>
        <v>39.886832372660855</v>
      </c>
    </row>
    <row r="191" spans="1:2" x14ac:dyDescent="0.25">
      <c r="A191" s="19">
        <f t="shared" si="4"/>
        <v>1977.2999999999843</v>
      </c>
      <c r="B191" s="18">
        <f t="shared" si="5"/>
        <v>131.11288075546997</v>
      </c>
    </row>
    <row r="192" spans="1:2" x14ac:dyDescent="0.25">
      <c r="A192" s="19">
        <f t="shared" si="4"/>
        <v>1977.3999999999842</v>
      </c>
      <c r="B192" s="18">
        <f t="shared" si="5"/>
        <v>179.74439893509788</v>
      </c>
    </row>
    <row r="193" spans="1:2" x14ac:dyDescent="0.25">
      <c r="A193" s="19">
        <f t="shared" si="4"/>
        <v>1977.4999999999841</v>
      </c>
      <c r="B193" s="18">
        <f t="shared" si="5"/>
        <v>172.06417340097573</v>
      </c>
    </row>
    <row r="194" spans="1:2" x14ac:dyDescent="0.25">
      <c r="A194" s="19">
        <f t="shared" si="4"/>
        <v>1977.599999999984</v>
      </c>
      <c r="B194" s="18">
        <f t="shared" si="5"/>
        <v>112.44505367012576</v>
      </c>
    </row>
    <row r="195" spans="1:2" x14ac:dyDescent="0.25">
      <c r="A195" s="19">
        <f t="shared" si="4"/>
        <v>1977.6999999999839</v>
      </c>
      <c r="B195" s="18">
        <f t="shared" si="5"/>
        <v>21.295928747199262</v>
      </c>
    </row>
    <row r="196" spans="1:2" x14ac:dyDescent="0.25">
      <c r="A196" s="19">
        <f t="shared" si="4"/>
        <v>1977.7999999999838</v>
      </c>
      <c r="B196" s="18">
        <f t="shared" si="5"/>
        <v>-72.066012422089528</v>
      </c>
    </row>
    <row r="197" spans="1:2" x14ac:dyDescent="0.25">
      <c r="A197" s="19">
        <f t="shared" si="4"/>
        <v>1977.8999999999837</v>
      </c>
      <c r="B197" s="18">
        <f t="shared" si="5"/>
        <v>-139.08469333643177</v>
      </c>
    </row>
    <row r="198" spans="1:2" x14ac:dyDescent="0.25">
      <c r="A198" s="19">
        <f t="shared" si="4"/>
        <v>1977.9999999999836</v>
      </c>
      <c r="B198" s="18">
        <f t="shared" si="5"/>
        <v>-160.90994540250136</v>
      </c>
    </row>
    <row r="199" spans="1:2" x14ac:dyDescent="0.25">
      <c r="A199" s="19">
        <f t="shared" si="4"/>
        <v>1978.0999999999835</v>
      </c>
      <c r="B199" s="18">
        <f t="shared" si="5"/>
        <v>-133.74467213680873</v>
      </c>
    </row>
    <row r="200" spans="1:2" x14ac:dyDescent="0.25">
      <c r="A200" s="19">
        <f t="shared" si="4"/>
        <v>1978.1999999999834</v>
      </c>
      <c r="B200" s="18">
        <f t="shared" si="5"/>
        <v>-69.060940084237728</v>
      </c>
    </row>
    <row r="201" spans="1:2" x14ac:dyDescent="0.25">
      <c r="A201" s="19">
        <f t="shared" si="4"/>
        <v>1978.2999999999834</v>
      </c>
      <c r="B201" s="18">
        <f t="shared" si="5"/>
        <v>11.063054754807716</v>
      </c>
    </row>
    <row r="202" spans="1:2" x14ac:dyDescent="0.25">
      <c r="A202" s="19">
        <f t="shared" si="4"/>
        <v>1978.3999999999833</v>
      </c>
      <c r="B202" s="18">
        <f t="shared" si="5"/>
        <v>81.634264924331603</v>
      </c>
    </row>
    <row r="203" spans="1:2" x14ac:dyDescent="0.25">
      <c r="A203" s="19">
        <f t="shared" si="4"/>
        <v>1978.4999999999832</v>
      </c>
      <c r="B203" s="18">
        <f t="shared" si="5"/>
        <v>122.73784372656188</v>
      </c>
    </row>
    <row r="204" spans="1:2" x14ac:dyDescent="0.25">
      <c r="A204" s="19">
        <f t="shared" si="4"/>
        <v>1978.5999999999831</v>
      </c>
      <c r="B204" s="18">
        <f t="shared" si="5"/>
        <v>125.21039549105197</v>
      </c>
    </row>
    <row r="205" spans="1:2" x14ac:dyDescent="0.25">
      <c r="A205" s="19">
        <f t="shared" si="4"/>
        <v>1978.699999999983</v>
      </c>
      <c r="B205" s="18">
        <f t="shared" si="5"/>
        <v>92.35769144709289</v>
      </c>
    </row>
    <row r="206" spans="1:2" x14ac:dyDescent="0.25">
      <c r="A206" s="19">
        <f t="shared" si="4"/>
        <v>1978.7999999999829</v>
      </c>
      <c r="B206" s="18">
        <f t="shared" si="5"/>
        <v>37.545685044676901</v>
      </c>
    </row>
    <row r="207" spans="1:2" x14ac:dyDescent="0.25">
      <c r="A207" s="19">
        <f t="shared" si="4"/>
        <v>1978.8999999999828</v>
      </c>
      <c r="B207" s="18">
        <f t="shared" si="5"/>
        <v>-21.107930786609174</v>
      </c>
    </row>
    <row r="208" spans="1:2" x14ac:dyDescent="0.25">
      <c r="A208" s="19">
        <f t="shared" si="4"/>
        <v>1978.9999999999827</v>
      </c>
      <c r="B208" s="18">
        <f t="shared" si="5"/>
        <v>-66.866215987685507</v>
      </c>
    </row>
    <row r="209" spans="1:2" x14ac:dyDescent="0.25">
      <c r="A209" s="19">
        <f t="shared" si="4"/>
        <v>1979.0999999999826</v>
      </c>
      <c r="B209" s="18">
        <f t="shared" si="5"/>
        <v>-89.208792816232801</v>
      </c>
    </row>
    <row r="210" spans="1:2" x14ac:dyDescent="0.25">
      <c r="A210" s="19">
        <f t="shared" si="4"/>
        <v>1979.1999999999825</v>
      </c>
      <c r="B210" s="18">
        <f t="shared" si="5"/>
        <v>-85.952055465476519</v>
      </c>
    </row>
    <row r="211" spans="1:2" x14ac:dyDescent="0.25">
      <c r="A211" s="19">
        <f t="shared" si="4"/>
        <v>1979.2999999999824</v>
      </c>
      <c r="B211" s="18">
        <f t="shared" si="5"/>
        <v>-62.360784520412601</v>
      </c>
    </row>
    <row r="212" spans="1:2" x14ac:dyDescent="0.25">
      <c r="A212" s="19">
        <f t="shared" ref="A212:A275" si="6">(A211+0.1)</f>
        <v>1979.3999999999824</v>
      </c>
      <c r="B212" s="18">
        <f t="shared" ref="B212:B275" si="7">(2*$F$5*SIN(6.242*($A$18-A212)*365/$C$7)-2*$F$9*SIN(6.242*($A$18-A212)*365/$C$11))</f>
        <v>-28.055663601377915</v>
      </c>
    </row>
    <row r="213" spans="1:2" x14ac:dyDescent="0.25">
      <c r="A213" s="19">
        <f t="shared" si="6"/>
        <v>1979.4999999999823</v>
      </c>
      <c r="B213" s="18">
        <f t="shared" si="7"/>
        <v>6.813455789621699</v>
      </c>
    </row>
    <row r="214" spans="1:2" x14ac:dyDescent="0.25">
      <c r="A214" s="19">
        <f t="shared" si="6"/>
        <v>1979.5999999999822</v>
      </c>
      <c r="B214" s="18">
        <f t="shared" si="7"/>
        <v>34.630924246085783</v>
      </c>
    </row>
    <row r="215" spans="1:2" x14ac:dyDescent="0.25">
      <c r="A215" s="19">
        <f t="shared" si="6"/>
        <v>1979.6999999999821</v>
      </c>
      <c r="B215" s="18">
        <f t="shared" si="7"/>
        <v>51.669640342109396</v>
      </c>
    </row>
    <row r="216" spans="1:2" x14ac:dyDescent="0.25">
      <c r="A216" s="19">
        <f t="shared" si="6"/>
        <v>1979.799999999982</v>
      </c>
      <c r="B216" s="18">
        <f t="shared" si="7"/>
        <v>57.641822339194597</v>
      </c>
    </row>
    <row r="217" spans="1:2" x14ac:dyDescent="0.25">
      <c r="A217" s="19">
        <f t="shared" si="6"/>
        <v>1979.8999999999819</v>
      </c>
      <c r="B217" s="18">
        <f t="shared" si="7"/>
        <v>54.124282104233231</v>
      </c>
    </row>
    <row r="218" spans="1:2" x14ac:dyDescent="0.25">
      <c r="A218" s="19">
        <f t="shared" si="6"/>
        <v>1979.9999999999818</v>
      </c>
      <c r="B218" s="18">
        <f t="shared" si="7"/>
        <v>42.913687953927905</v>
      </c>
    </row>
    <row r="219" spans="1:2" x14ac:dyDescent="0.25">
      <c r="A219" s="19">
        <f t="shared" si="6"/>
        <v>1980.0999999999817</v>
      </c>
      <c r="B219" s="18">
        <f t="shared" si="7"/>
        <v>25.220066076649999</v>
      </c>
    </row>
    <row r="220" spans="1:2" x14ac:dyDescent="0.25">
      <c r="A220" s="19">
        <f t="shared" si="6"/>
        <v>1980.1999999999816</v>
      </c>
      <c r="B220" s="18">
        <f t="shared" si="7"/>
        <v>2.038051697328882</v>
      </c>
    </row>
    <row r="221" spans="1:2" x14ac:dyDescent="0.25">
      <c r="A221" s="19">
        <f t="shared" si="6"/>
        <v>1980.2999999999815</v>
      </c>
      <c r="B221" s="18">
        <f t="shared" si="7"/>
        <v>-24.671073856923577</v>
      </c>
    </row>
    <row r="222" spans="1:2" x14ac:dyDescent="0.25">
      <c r="A222" s="19">
        <f t="shared" si="6"/>
        <v>1980.3999999999814</v>
      </c>
      <c r="B222" s="18">
        <f t="shared" si="7"/>
        <v>-50.859366623559936</v>
      </c>
    </row>
    <row r="223" spans="1:2" x14ac:dyDescent="0.25">
      <c r="A223" s="19">
        <f t="shared" si="6"/>
        <v>1980.4999999999814</v>
      </c>
      <c r="B223" s="18">
        <f t="shared" si="7"/>
        <v>-70.266604778664856</v>
      </c>
    </row>
    <row r="224" spans="1:2" x14ac:dyDescent="0.25">
      <c r="A224" s="19">
        <f t="shared" si="6"/>
        <v>1980.5999999999813</v>
      </c>
      <c r="B224" s="18">
        <f t="shared" si="7"/>
        <v>-75.789542572584963</v>
      </c>
    </row>
    <row r="225" spans="1:2" x14ac:dyDescent="0.25">
      <c r="A225" s="19">
        <f t="shared" si="6"/>
        <v>1980.6999999999812</v>
      </c>
      <c r="B225" s="18">
        <f t="shared" si="7"/>
        <v>-62.101591756203227</v>
      </c>
    </row>
    <row r="226" spans="1:2" x14ac:dyDescent="0.25">
      <c r="A226" s="19">
        <f t="shared" si="6"/>
        <v>1980.7999999999811</v>
      </c>
      <c r="B226" s="18">
        <f t="shared" si="7"/>
        <v>-28.551189480025695</v>
      </c>
    </row>
    <row r="227" spans="1:2" x14ac:dyDescent="0.25">
      <c r="A227" s="19">
        <f t="shared" si="6"/>
        <v>1980.899999999981</v>
      </c>
      <c r="B227" s="18">
        <f t="shared" si="7"/>
        <v>18.998160779971215</v>
      </c>
    </row>
    <row r="228" spans="1:2" x14ac:dyDescent="0.25">
      <c r="A228" s="19">
        <f t="shared" si="6"/>
        <v>1980.9999999999809</v>
      </c>
      <c r="B228" s="18">
        <f t="shared" si="7"/>
        <v>68.517330316495674</v>
      </c>
    </row>
    <row r="229" spans="1:2" x14ac:dyDescent="0.25">
      <c r="A229" s="19">
        <f t="shared" si="6"/>
        <v>1981.0999999999808</v>
      </c>
      <c r="B229" s="18">
        <f t="shared" si="7"/>
        <v>104.72928913075177</v>
      </c>
    </row>
    <row r="230" spans="1:2" x14ac:dyDescent="0.25">
      <c r="A230" s="19">
        <f t="shared" si="6"/>
        <v>1981.1999999999807</v>
      </c>
      <c r="B230" s="18">
        <f t="shared" si="7"/>
        <v>113.9386812834771</v>
      </c>
    </row>
    <row r="231" spans="1:2" x14ac:dyDescent="0.25">
      <c r="A231" s="19">
        <f t="shared" si="6"/>
        <v>1981.2999999999806</v>
      </c>
      <c r="B231" s="18">
        <f t="shared" si="7"/>
        <v>89.207408650746927</v>
      </c>
    </row>
    <row r="232" spans="1:2" x14ac:dyDescent="0.25">
      <c r="A232" s="19">
        <f t="shared" si="6"/>
        <v>1981.3999999999805</v>
      </c>
      <c r="B232" s="18">
        <f t="shared" si="7"/>
        <v>33.921421971070984</v>
      </c>
    </row>
    <row r="233" spans="1:2" x14ac:dyDescent="0.25">
      <c r="A233" s="19">
        <f t="shared" si="6"/>
        <v>1981.4999999999804</v>
      </c>
      <c r="B233" s="18">
        <f t="shared" si="7"/>
        <v>-37.857017172310925</v>
      </c>
    </row>
    <row r="234" spans="1:2" x14ac:dyDescent="0.25">
      <c r="A234" s="19">
        <f t="shared" si="6"/>
        <v>1981.5999999999804</v>
      </c>
      <c r="B234" s="18">
        <f t="shared" si="7"/>
        <v>-104.83123674656942</v>
      </c>
    </row>
    <row r="235" spans="1:2" x14ac:dyDescent="0.25">
      <c r="A235" s="19">
        <f t="shared" si="6"/>
        <v>1981.6999999999803</v>
      </c>
      <c r="B235" s="18">
        <f t="shared" si="7"/>
        <v>-144.91862523402932</v>
      </c>
    </row>
    <row r="236" spans="1:2" x14ac:dyDescent="0.25">
      <c r="A236" s="19">
        <f t="shared" si="6"/>
        <v>1981.7999999999802</v>
      </c>
      <c r="B236" s="18">
        <f t="shared" si="7"/>
        <v>-142.70789903754951</v>
      </c>
    </row>
    <row r="237" spans="1:2" x14ac:dyDescent="0.25">
      <c r="A237" s="19">
        <f t="shared" si="6"/>
        <v>1981.8999999999801</v>
      </c>
      <c r="B237" s="18">
        <f t="shared" si="7"/>
        <v>-95.351579428830277</v>
      </c>
    </row>
    <row r="238" spans="1:2" x14ac:dyDescent="0.25">
      <c r="A238" s="19">
        <f t="shared" si="6"/>
        <v>1981.99999999998</v>
      </c>
      <c r="B238" s="18">
        <f t="shared" si="7"/>
        <v>-14.649382346559648</v>
      </c>
    </row>
    <row r="239" spans="1:2" x14ac:dyDescent="0.25">
      <c r="A239" s="19">
        <f t="shared" si="6"/>
        <v>1982.0999999999799</v>
      </c>
      <c r="B239" s="18">
        <f t="shared" si="7"/>
        <v>75.740037367776722</v>
      </c>
    </row>
    <row r="240" spans="1:2" x14ac:dyDescent="0.25">
      <c r="A240" s="19">
        <f t="shared" si="6"/>
        <v>1982.1999999999798</v>
      </c>
      <c r="B240" s="18">
        <f t="shared" si="7"/>
        <v>147.36316077136868</v>
      </c>
    </row>
    <row r="241" spans="1:2" x14ac:dyDescent="0.25">
      <c r="A241" s="19">
        <f t="shared" si="6"/>
        <v>1982.2999999999797</v>
      </c>
      <c r="B241" s="18">
        <f t="shared" si="7"/>
        <v>176.157021731447</v>
      </c>
    </row>
    <row r="242" spans="1:2" x14ac:dyDescent="0.25">
      <c r="A242" s="19">
        <f t="shared" si="6"/>
        <v>1982.3999999999796</v>
      </c>
      <c r="B242" s="18">
        <f t="shared" si="7"/>
        <v>150.71561216068818</v>
      </c>
    </row>
    <row r="243" spans="1:2" x14ac:dyDescent="0.25">
      <c r="A243" s="19">
        <f t="shared" si="6"/>
        <v>1982.4999999999795</v>
      </c>
      <c r="B243" s="18">
        <f t="shared" si="7"/>
        <v>76.741455590669617</v>
      </c>
    </row>
    <row r="244" spans="1:2" x14ac:dyDescent="0.25">
      <c r="A244" s="19">
        <f t="shared" si="6"/>
        <v>1982.5999999999794</v>
      </c>
      <c r="B244" s="18">
        <f t="shared" si="7"/>
        <v>-24.037624923764803</v>
      </c>
    </row>
    <row r="245" spans="1:2" x14ac:dyDescent="0.25">
      <c r="A245" s="19">
        <f t="shared" si="6"/>
        <v>1982.6999999999794</v>
      </c>
      <c r="B245" s="18">
        <f t="shared" si="7"/>
        <v>-120.37072968160761</v>
      </c>
    </row>
    <row r="246" spans="1:2" x14ac:dyDescent="0.25">
      <c r="A246" s="19">
        <f t="shared" si="6"/>
        <v>1982.7999999999793</v>
      </c>
      <c r="B246" s="18">
        <f t="shared" si="7"/>
        <v>-181.41690015685299</v>
      </c>
    </row>
    <row r="247" spans="1:2" x14ac:dyDescent="0.25">
      <c r="A247" s="19">
        <f t="shared" si="6"/>
        <v>1982.8999999999792</v>
      </c>
      <c r="B247" s="18">
        <f t="shared" si="7"/>
        <v>-186.8709264228699</v>
      </c>
    </row>
    <row r="248" spans="1:2" x14ac:dyDescent="0.25">
      <c r="A248" s="19">
        <f t="shared" si="6"/>
        <v>1982.9999999999791</v>
      </c>
      <c r="B248" s="18">
        <f t="shared" si="7"/>
        <v>-133.87596523582823</v>
      </c>
    </row>
    <row r="249" spans="1:2" x14ac:dyDescent="0.25">
      <c r="A249" s="19">
        <f t="shared" si="6"/>
        <v>1983.099999999979</v>
      </c>
      <c r="B249" s="18">
        <f t="shared" si="7"/>
        <v>-38.32032582300036</v>
      </c>
    </row>
    <row r="250" spans="1:2" x14ac:dyDescent="0.25">
      <c r="A250" s="19">
        <f t="shared" si="6"/>
        <v>1983.1999999999789</v>
      </c>
      <c r="B250" s="18">
        <f t="shared" si="7"/>
        <v>70.030799065618154</v>
      </c>
    </row>
    <row r="251" spans="1:2" x14ac:dyDescent="0.25">
      <c r="A251" s="19">
        <f t="shared" si="6"/>
        <v>1983.2999999999788</v>
      </c>
      <c r="B251" s="18">
        <f t="shared" si="7"/>
        <v>157.0408298215275</v>
      </c>
    </row>
    <row r="252" spans="1:2" x14ac:dyDescent="0.25">
      <c r="A252" s="19">
        <f t="shared" si="6"/>
        <v>1983.3999999999787</v>
      </c>
      <c r="B252" s="18">
        <f t="shared" si="7"/>
        <v>195.23133723367519</v>
      </c>
    </row>
    <row r="253" spans="1:2" x14ac:dyDescent="0.25">
      <c r="A253" s="19">
        <f t="shared" si="6"/>
        <v>1983.4999999999786</v>
      </c>
      <c r="B253" s="18">
        <f t="shared" si="7"/>
        <v>172.68182168503938</v>
      </c>
    </row>
    <row r="254" spans="1:2" x14ac:dyDescent="0.25">
      <c r="A254" s="19">
        <f t="shared" si="6"/>
        <v>1983.5999999999785</v>
      </c>
      <c r="B254" s="18">
        <f t="shared" si="7"/>
        <v>96.84458963923376</v>
      </c>
    </row>
    <row r="255" spans="1:2" x14ac:dyDescent="0.25">
      <c r="A255" s="19">
        <f t="shared" si="6"/>
        <v>1983.6999999999784</v>
      </c>
      <c r="B255" s="18">
        <f t="shared" si="7"/>
        <v>-7.9773137349117942</v>
      </c>
    </row>
    <row r="256" spans="1:2" x14ac:dyDescent="0.25">
      <c r="A256" s="19">
        <f t="shared" si="6"/>
        <v>1983.7999999999784</v>
      </c>
      <c r="B256" s="18">
        <f t="shared" si="7"/>
        <v>-108.61705784636186</v>
      </c>
    </row>
    <row r="257" spans="1:2" x14ac:dyDescent="0.25">
      <c r="A257" s="19">
        <f t="shared" si="6"/>
        <v>1983.8999999999783</v>
      </c>
      <c r="B257" s="18">
        <f t="shared" si="7"/>
        <v>-173.80690096223429</v>
      </c>
    </row>
    <row r="258" spans="1:2" x14ac:dyDescent="0.25">
      <c r="A258" s="19">
        <f t="shared" si="6"/>
        <v>1983.9999999999782</v>
      </c>
      <c r="B258" s="18">
        <f t="shared" si="7"/>
        <v>-184.13658880795379</v>
      </c>
    </row>
    <row r="259" spans="1:2" x14ac:dyDescent="0.25">
      <c r="A259" s="19">
        <f t="shared" si="6"/>
        <v>1984.0999999999781</v>
      </c>
      <c r="B259" s="18">
        <f t="shared" si="7"/>
        <v>-137.95448179412452</v>
      </c>
    </row>
    <row r="260" spans="1:2" x14ac:dyDescent="0.25">
      <c r="A260" s="19">
        <f t="shared" si="6"/>
        <v>1984.199999999978</v>
      </c>
      <c r="B260" s="18">
        <f t="shared" si="7"/>
        <v>-51.375061070777228</v>
      </c>
    </row>
    <row r="261" spans="1:2" x14ac:dyDescent="0.25">
      <c r="A261" s="19">
        <f t="shared" si="6"/>
        <v>1984.2999999999779</v>
      </c>
      <c r="B261" s="18">
        <f t="shared" si="7"/>
        <v>47.441259975439358</v>
      </c>
    </row>
    <row r="262" spans="1:2" x14ac:dyDescent="0.25">
      <c r="A262" s="19">
        <f t="shared" si="6"/>
        <v>1984.3999999999778</v>
      </c>
      <c r="B262" s="18">
        <f t="shared" si="7"/>
        <v>127.67667107483581</v>
      </c>
    </row>
    <row r="263" spans="1:2" x14ac:dyDescent="0.25">
      <c r="A263" s="19">
        <f t="shared" si="6"/>
        <v>1984.4999999999777</v>
      </c>
      <c r="B263" s="18">
        <f t="shared" si="7"/>
        <v>165.70987539945898</v>
      </c>
    </row>
    <row r="264" spans="1:2" x14ac:dyDescent="0.25">
      <c r="A264" s="19">
        <f t="shared" si="6"/>
        <v>1984.5999999999776</v>
      </c>
      <c r="B264" s="18">
        <f t="shared" si="7"/>
        <v>152.20410652968462</v>
      </c>
    </row>
    <row r="265" spans="1:2" x14ac:dyDescent="0.25">
      <c r="A265" s="19">
        <f t="shared" si="6"/>
        <v>1984.6999999999775</v>
      </c>
      <c r="B265" s="18">
        <f t="shared" si="7"/>
        <v>94.255316372726242</v>
      </c>
    </row>
    <row r="266" spans="1:2" x14ac:dyDescent="0.25">
      <c r="A266" s="19">
        <f t="shared" si="6"/>
        <v>1984.7999999999774</v>
      </c>
      <c r="B266" s="18">
        <f t="shared" si="7"/>
        <v>12.166903165999379</v>
      </c>
    </row>
    <row r="267" spans="1:2" x14ac:dyDescent="0.25">
      <c r="A267" s="19">
        <f t="shared" si="6"/>
        <v>1984.8999999999774</v>
      </c>
      <c r="B267" s="18">
        <f t="shared" si="7"/>
        <v>-67.782063683618418</v>
      </c>
    </row>
    <row r="268" spans="1:2" x14ac:dyDescent="0.25">
      <c r="A268" s="19">
        <f t="shared" si="6"/>
        <v>1984.9999999999773</v>
      </c>
      <c r="B268" s="18">
        <f t="shared" si="7"/>
        <v>-121.9644033844599</v>
      </c>
    </row>
    <row r="269" spans="1:2" x14ac:dyDescent="0.25">
      <c r="A269" s="19">
        <f t="shared" si="6"/>
        <v>1985.0999999999772</v>
      </c>
      <c r="B269" s="18">
        <f t="shared" si="7"/>
        <v>-136.52629796973545</v>
      </c>
    </row>
    <row r="270" spans="1:2" x14ac:dyDescent="0.25">
      <c r="A270" s="19">
        <f t="shared" si="6"/>
        <v>1985.1999999999771</v>
      </c>
      <c r="B270" s="18">
        <f t="shared" si="7"/>
        <v>-110.80756084723735</v>
      </c>
    </row>
    <row r="271" spans="1:2" x14ac:dyDescent="0.25">
      <c r="A271" s="19">
        <f t="shared" si="6"/>
        <v>1985.299999999977</v>
      </c>
      <c r="B271" s="18">
        <f t="shared" si="7"/>
        <v>-56.265640492082184</v>
      </c>
    </row>
    <row r="272" spans="1:2" x14ac:dyDescent="0.25">
      <c r="A272" s="19">
        <f t="shared" si="6"/>
        <v>1985.3999999999769</v>
      </c>
      <c r="B272" s="18">
        <f t="shared" si="7"/>
        <v>8.3274950123677698</v>
      </c>
    </row>
    <row r="273" spans="1:2" x14ac:dyDescent="0.25">
      <c r="A273" s="19">
        <f t="shared" si="6"/>
        <v>1985.4999999999768</v>
      </c>
      <c r="B273" s="18">
        <f t="shared" si="7"/>
        <v>63.47195604840261</v>
      </c>
    </row>
    <row r="274" spans="1:2" x14ac:dyDescent="0.25">
      <c r="A274" s="19">
        <f t="shared" si="6"/>
        <v>1985.5999999999767</v>
      </c>
      <c r="B274" s="18">
        <f t="shared" si="7"/>
        <v>94.9611568196853</v>
      </c>
    </row>
    <row r="275" spans="1:2" x14ac:dyDescent="0.25">
      <c r="A275" s="19">
        <f t="shared" si="6"/>
        <v>1985.6999999999766</v>
      </c>
      <c r="B275" s="18">
        <f t="shared" si="7"/>
        <v>97.432360558838553</v>
      </c>
    </row>
    <row r="276" spans="1:2" x14ac:dyDescent="0.25">
      <c r="A276" s="19">
        <f t="shared" ref="A276:A339" si="8">(A275+0.1)</f>
        <v>1985.7999999999765</v>
      </c>
      <c r="B276" s="18">
        <f t="shared" ref="B276:B339" si="9">(2*$F$5*SIN(6.242*($A$18-A276)*365/$C$7)-2*$F$9*SIN(6.242*($A$18-A276)*365/$C$11))</f>
        <v>74.603111484911082</v>
      </c>
    </row>
    <row r="277" spans="1:2" x14ac:dyDescent="0.25">
      <c r="A277" s="19">
        <f t="shared" si="8"/>
        <v>1985.8999999999764</v>
      </c>
      <c r="B277" s="18">
        <f t="shared" si="9"/>
        <v>36.594174422593056</v>
      </c>
    </row>
    <row r="278" spans="1:2" x14ac:dyDescent="0.25">
      <c r="A278" s="19">
        <f t="shared" si="8"/>
        <v>1985.9999999999764</v>
      </c>
      <c r="B278" s="18">
        <f t="shared" si="9"/>
        <v>-4.3017462756108671</v>
      </c>
    </row>
    <row r="279" spans="1:2" x14ac:dyDescent="0.25">
      <c r="A279" s="19">
        <f t="shared" si="8"/>
        <v>1986.0999999999763</v>
      </c>
      <c r="B279" s="18">
        <f t="shared" si="9"/>
        <v>-37.696103261103481</v>
      </c>
    </row>
    <row r="280" spans="1:2" x14ac:dyDescent="0.25">
      <c r="A280" s="19">
        <f t="shared" si="8"/>
        <v>1986.1999999999762</v>
      </c>
      <c r="B280" s="18">
        <f t="shared" si="9"/>
        <v>-57.641721189258696</v>
      </c>
    </row>
    <row r="281" spans="1:2" x14ac:dyDescent="0.25">
      <c r="A281" s="19">
        <f t="shared" si="8"/>
        <v>1986.2999999999761</v>
      </c>
      <c r="B281" s="18">
        <f t="shared" si="9"/>
        <v>-63.052877373170226</v>
      </c>
    </row>
    <row r="282" spans="1:2" x14ac:dyDescent="0.25">
      <c r="A282" s="19">
        <f t="shared" si="8"/>
        <v>1986.399999999976</v>
      </c>
      <c r="B282" s="18">
        <f t="shared" si="9"/>
        <v>-56.349690185268102</v>
      </c>
    </row>
    <row r="283" spans="1:2" x14ac:dyDescent="0.25">
      <c r="A283" s="19">
        <f t="shared" si="8"/>
        <v>1986.4999999999759</v>
      </c>
      <c r="B283" s="18">
        <f t="shared" si="9"/>
        <v>-41.322102713966302</v>
      </c>
    </row>
    <row r="284" spans="1:2" x14ac:dyDescent="0.25">
      <c r="A284" s="19">
        <f t="shared" si="8"/>
        <v>1986.5999999999758</v>
      </c>
      <c r="B284" s="18">
        <f t="shared" si="9"/>
        <v>-21.354497701027526</v>
      </c>
    </row>
    <row r="285" spans="1:2" x14ac:dyDescent="0.25">
      <c r="A285" s="19">
        <f t="shared" si="8"/>
        <v>1986.6999999999757</v>
      </c>
      <c r="B285" s="18">
        <f t="shared" si="9"/>
        <v>1.2245932978880827</v>
      </c>
    </row>
    <row r="286" spans="1:2" x14ac:dyDescent="0.25">
      <c r="A286" s="19">
        <f t="shared" si="8"/>
        <v>1986.7999999999756</v>
      </c>
      <c r="B286" s="18">
        <f t="shared" si="9"/>
        <v>24.594128388243384</v>
      </c>
    </row>
    <row r="287" spans="1:2" x14ac:dyDescent="0.25">
      <c r="A287" s="19">
        <f t="shared" si="8"/>
        <v>1986.8999999999755</v>
      </c>
      <c r="B287" s="18">
        <f t="shared" si="9"/>
        <v>46.291547058974984</v>
      </c>
    </row>
    <row r="288" spans="1:2" x14ac:dyDescent="0.25">
      <c r="A288" s="19">
        <f t="shared" si="8"/>
        <v>1986.9999999999754</v>
      </c>
      <c r="B288" s="18">
        <f t="shared" si="9"/>
        <v>62.399876339861343</v>
      </c>
    </row>
    <row r="289" spans="1:2" x14ac:dyDescent="0.25">
      <c r="A289" s="19">
        <f t="shared" si="8"/>
        <v>1987.0999999999754</v>
      </c>
      <c r="B289" s="18">
        <f t="shared" si="9"/>
        <v>67.855126024215181</v>
      </c>
    </row>
    <row r="290" spans="1:2" x14ac:dyDescent="0.25">
      <c r="A290" s="19">
        <f t="shared" si="8"/>
        <v>1987.1999999999753</v>
      </c>
      <c r="B290" s="18">
        <f t="shared" si="9"/>
        <v>58.078847048342546</v>
      </c>
    </row>
    <row r="291" spans="1:2" x14ac:dyDescent="0.25">
      <c r="A291" s="19">
        <f t="shared" si="8"/>
        <v>1987.2999999999752</v>
      </c>
      <c r="B291" s="18">
        <f t="shared" si="9"/>
        <v>31.396187050402162</v>
      </c>
    </row>
    <row r="292" spans="1:2" x14ac:dyDescent="0.25">
      <c r="A292" s="19">
        <f t="shared" si="8"/>
        <v>1987.3999999999751</v>
      </c>
      <c r="B292" s="18">
        <f t="shared" si="9"/>
        <v>-8.8620850084443816</v>
      </c>
    </row>
    <row r="293" spans="1:2" x14ac:dyDescent="0.25">
      <c r="A293" s="19">
        <f t="shared" si="8"/>
        <v>1987.499999999975</v>
      </c>
      <c r="B293" s="18">
        <f t="shared" si="9"/>
        <v>-53.769556991652195</v>
      </c>
    </row>
    <row r="294" spans="1:2" x14ac:dyDescent="0.25">
      <c r="A294" s="19">
        <f t="shared" si="8"/>
        <v>1987.5999999999749</v>
      </c>
      <c r="B294" s="18">
        <f t="shared" si="9"/>
        <v>-90.454949614964619</v>
      </c>
    </row>
    <row r="295" spans="1:2" x14ac:dyDescent="0.25">
      <c r="A295" s="19">
        <f t="shared" si="8"/>
        <v>1987.6999999999748</v>
      </c>
      <c r="B295" s="18">
        <f t="shared" si="9"/>
        <v>-105.84161726735047</v>
      </c>
    </row>
    <row r="296" spans="1:2" x14ac:dyDescent="0.25">
      <c r="A296" s="19">
        <f t="shared" si="8"/>
        <v>1987.7999999999747</v>
      </c>
      <c r="B296" s="18">
        <f t="shared" si="9"/>
        <v>-91.371161153160827</v>
      </c>
    </row>
    <row r="297" spans="1:2" x14ac:dyDescent="0.25">
      <c r="A297" s="19">
        <f t="shared" si="8"/>
        <v>1987.8999999999746</v>
      </c>
      <c r="B297" s="18">
        <f t="shared" si="9"/>
        <v>-46.986763907091856</v>
      </c>
    </row>
    <row r="298" spans="1:2" x14ac:dyDescent="0.25">
      <c r="A298" s="19">
        <f t="shared" si="8"/>
        <v>1987.9999999999745</v>
      </c>
      <c r="B298" s="18">
        <f t="shared" si="9"/>
        <v>17.333238510707446</v>
      </c>
    </row>
    <row r="299" spans="1:2" x14ac:dyDescent="0.25">
      <c r="A299" s="19">
        <f t="shared" si="8"/>
        <v>1988.0999999999744</v>
      </c>
      <c r="B299" s="18">
        <f t="shared" si="9"/>
        <v>83.484588781767314</v>
      </c>
    </row>
    <row r="300" spans="1:2" x14ac:dyDescent="0.25">
      <c r="A300" s="19">
        <f t="shared" si="8"/>
        <v>1988.1999999999744</v>
      </c>
      <c r="B300" s="18">
        <f t="shared" si="9"/>
        <v>130.3775134661289</v>
      </c>
    </row>
    <row r="301" spans="1:2" x14ac:dyDescent="0.25">
      <c r="A301" s="19">
        <f t="shared" si="8"/>
        <v>1988.2999999999743</v>
      </c>
      <c r="B301" s="18">
        <f t="shared" si="9"/>
        <v>140.83239173579739</v>
      </c>
    </row>
    <row r="302" spans="1:2" x14ac:dyDescent="0.25">
      <c r="A302" s="19">
        <f t="shared" si="8"/>
        <v>1988.3999999999742</v>
      </c>
      <c r="B302" s="18">
        <f t="shared" si="9"/>
        <v>107.92022598705799</v>
      </c>
    </row>
    <row r="303" spans="1:2" x14ac:dyDescent="0.25">
      <c r="A303" s="19">
        <f t="shared" si="8"/>
        <v>1988.4999999999741</v>
      </c>
      <c r="B303" s="18">
        <f t="shared" si="9"/>
        <v>38.394694495469494</v>
      </c>
    </row>
    <row r="304" spans="1:2" x14ac:dyDescent="0.25">
      <c r="A304" s="19">
        <f t="shared" si="8"/>
        <v>1988.599999999974</v>
      </c>
      <c r="B304" s="18">
        <f t="shared" si="9"/>
        <v>-48.303127365855708</v>
      </c>
    </row>
    <row r="305" spans="1:2" x14ac:dyDescent="0.25">
      <c r="A305" s="19">
        <f t="shared" si="8"/>
        <v>1988.6999999999739</v>
      </c>
      <c r="B305" s="18">
        <f t="shared" si="9"/>
        <v>-125.51756478282607</v>
      </c>
    </row>
    <row r="306" spans="1:2" x14ac:dyDescent="0.25">
      <c r="A306" s="19">
        <f t="shared" si="8"/>
        <v>1988.7999999999738</v>
      </c>
      <c r="B306" s="18">
        <f t="shared" si="9"/>
        <v>-167.77449732951172</v>
      </c>
    </row>
    <row r="307" spans="1:2" x14ac:dyDescent="0.25">
      <c r="A307" s="19">
        <f t="shared" si="8"/>
        <v>1988.8999999999737</v>
      </c>
      <c r="B307" s="18">
        <f t="shared" si="9"/>
        <v>-159.38867812074454</v>
      </c>
    </row>
    <row r="308" spans="1:2" x14ac:dyDescent="0.25">
      <c r="A308" s="19">
        <f t="shared" si="8"/>
        <v>1988.9999999999736</v>
      </c>
      <c r="B308" s="18">
        <f t="shared" si="9"/>
        <v>-100.31028275497722</v>
      </c>
    </row>
    <row r="309" spans="1:2" x14ac:dyDescent="0.25">
      <c r="A309" s="19">
        <f t="shared" si="8"/>
        <v>1989.0999999999735</v>
      </c>
      <c r="B309" s="18">
        <f t="shared" si="9"/>
        <v>-7.0246411378468459</v>
      </c>
    </row>
    <row r="310" spans="1:2" x14ac:dyDescent="0.25">
      <c r="A310" s="19">
        <f t="shared" si="8"/>
        <v>1989.1999999999734</v>
      </c>
      <c r="B310" s="18">
        <f t="shared" si="9"/>
        <v>92.075750014536723</v>
      </c>
    </row>
    <row r="311" spans="1:2" x14ac:dyDescent="0.25">
      <c r="A311" s="19">
        <f t="shared" si="8"/>
        <v>1989.2999999999734</v>
      </c>
      <c r="B311" s="18">
        <f t="shared" si="9"/>
        <v>165.53736330196801</v>
      </c>
    </row>
    <row r="312" spans="1:2" x14ac:dyDescent="0.25">
      <c r="A312" s="19">
        <f t="shared" si="8"/>
        <v>1989.3999999999733</v>
      </c>
      <c r="B312" s="18">
        <f t="shared" si="9"/>
        <v>189.08425669782144</v>
      </c>
    </row>
    <row r="313" spans="1:2" x14ac:dyDescent="0.25">
      <c r="A313" s="19">
        <f t="shared" si="8"/>
        <v>1989.4999999999732</v>
      </c>
      <c r="B313" s="18">
        <f t="shared" si="9"/>
        <v>153.83306390806655</v>
      </c>
    </row>
    <row r="314" spans="1:2" x14ac:dyDescent="0.25">
      <c r="A314" s="19">
        <f t="shared" si="8"/>
        <v>1989.5999999999731</v>
      </c>
      <c r="B314" s="18">
        <f t="shared" si="9"/>
        <v>69.64405535696811</v>
      </c>
    </row>
    <row r="315" spans="1:2" x14ac:dyDescent="0.25">
      <c r="A315" s="19">
        <f t="shared" si="8"/>
        <v>1989.699999999973</v>
      </c>
      <c r="B315" s="18">
        <f t="shared" si="9"/>
        <v>-37.655763777373039</v>
      </c>
    </row>
    <row r="316" spans="1:2" x14ac:dyDescent="0.25">
      <c r="A316" s="19">
        <f t="shared" si="8"/>
        <v>1989.7999999999729</v>
      </c>
      <c r="B316" s="18">
        <f t="shared" si="9"/>
        <v>-134.3885061757382</v>
      </c>
    </row>
    <row r="317" spans="1:2" x14ac:dyDescent="0.25">
      <c r="A317" s="19">
        <f t="shared" si="8"/>
        <v>1989.8999999999728</v>
      </c>
      <c r="B317" s="18">
        <f t="shared" si="9"/>
        <v>-189.86489096247186</v>
      </c>
    </row>
    <row r="318" spans="1:2" x14ac:dyDescent="0.25">
      <c r="A318" s="19">
        <f t="shared" si="8"/>
        <v>1989.9999999999727</v>
      </c>
      <c r="B318" s="18">
        <f t="shared" si="9"/>
        <v>-186.36992208572246</v>
      </c>
    </row>
    <row r="319" spans="1:2" x14ac:dyDescent="0.25">
      <c r="A319" s="19">
        <f t="shared" si="8"/>
        <v>1990.0999999999726</v>
      </c>
      <c r="B319" s="18">
        <f t="shared" si="9"/>
        <v>-124.96436610908773</v>
      </c>
    </row>
    <row r="320" spans="1:2" x14ac:dyDescent="0.25">
      <c r="A320" s="19">
        <f t="shared" si="8"/>
        <v>1990.1999999999725</v>
      </c>
      <c r="B320" s="18">
        <f t="shared" si="9"/>
        <v>-25.155260983600613</v>
      </c>
    </row>
    <row r="321" spans="1:2" x14ac:dyDescent="0.25">
      <c r="A321" s="19">
        <f t="shared" si="8"/>
        <v>1990.2999999999724</v>
      </c>
      <c r="B321" s="18">
        <f t="shared" si="9"/>
        <v>81.459631222761999</v>
      </c>
    </row>
    <row r="322" spans="1:2" x14ac:dyDescent="0.25">
      <c r="A322" s="19">
        <f t="shared" si="8"/>
        <v>1990.3999999999724</v>
      </c>
      <c r="B322" s="18">
        <f t="shared" si="9"/>
        <v>161.4510934186923</v>
      </c>
    </row>
    <row r="323" spans="1:2" x14ac:dyDescent="0.25">
      <c r="A323" s="19">
        <f t="shared" si="8"/>
        <v>1990.4999999999723</v>
      </c>
      <c r="B323" s="18">
        <f t="shared" si="9"/>
        <v>190.3068031136641</v>
      </c>
    </row>
    <row r="324" spans="1:2" x14ac:dyDescent="0.25">
      <c r="A324" s="19">
        <f t="shared" si="8"/>
        <v>1990.5999999999722</v>
      </c>
      <c r="B324" s="18">
        <f t="shared" si="9"/>
        <v>160.12496329588311</v>
      </c>
    </row>
    <row r="325" spans="1:2" x14ac:dyDescent="0.25">
      <c r="A325" s="19">
        <f t="shared" si="8"/>
        <v>1990.6999999999721</v>
      </c>
      <c r="B325" s="18">
        <f t="shared" si="9"/>
        <v>81.776953903506325</v>
      </c>
    </row>
    <row r="326" spans="1:2" x14ac:dyDescent="0.25">
      <c r="A326" s="19">
        <f t="shared" si="8"/>
        <v>1990.799999999972</v>
      </c>
      <c r="B326" s="18">
        <f t="shared" si="9"/>
        <v>-19.052455403337721</v>
      </c>
    </row>
    <row r="327" spans="1:2" x14ac:dyDescent="0.25">
      <c r="A327" s="19">
        <f t="shared" si="8"/>
        <v>1990.8999999999719</v>
      </c>
      <c r="B327" s="18">
        <f t="shared" si="9"/>
        <v>-110.49239800413964</v>
      </c>
    </row>
    <row r="328" spans="1:2" x14ac:dyDescent="0.25">
      <c r="A328" s="19">
        <f t="shared" si="8"/>
        <v>1990.9999999999718</v>
      </c>
      <c r="B328" s="18">
        <f t="shared" si="9"/>
        <v>-164.81754869816848</v>
      </c>
    </row>
    <row r="329" spans="1:2" x14ac:dyDescent="0.25">
      <c r="A329" s="19">
        <f t="shared" si="8"/>
        <v>1991.0999999999717</v>
      </c>
      <c r="B329" s="18">
        <f t="shared" si="9"/>
        <v>-167.05057249289501</v>
      </c>
    </row>
    <row r="330" spans="1:2" x14ac:dyDescent="0.25">
      <c r="A330" s="19">
        <f t="shared" si="8"/>
        <v>1991.1999999999716</v>
      </c>
      <c r="B330" s="18">
        <f t="shared" si="9"/>
        <v>-119.09944467518372</v>
      </c>
    </row>
    <row r="331" spans="1:2" x14ac:dyDescent="0.25">
      <c r="A331" s="19">
        <f t="shared" si="8"/>
        <v>1991.2999999999715</v>
      </c>
      <c r="B331" s="18">
        <f t="shared" si="9"/>
        <v>-38.283715988284172</v>
      </c>
    </row>
    <row r="332" spans="1:2" x14ac:dyDescent="0.25">
      <c r="A332" s="19">
        <f t="shared" si="8"/>
        <v>1991.3999999999714</v>
      </c>
      <c r="B332" s="18">
        <f t="shared" si="9"/>
        <v>48.987662190189987</v>
      </c>
    </row>
    <row r="333" spans="1:2" x14ac:dyDescent="0.25">
      <c r="A333" s="19">
        <f t="shared" si="8"/>
        <v>1991.4999999999714</v>
      </c>
      <c r="B333" s="18">
        <f t="shared" si="9"/>
        <v>116.06012192378839</v>
      </c>
    </row>
    <row r="334" spans="1:2" x14ac:dyDescent="0.25">
      <c r="A334" s="19">
        <f t="shared" si="8"/>
        <v>1991.5999999999713</v>
      </c>
      <c r="B334" s="18">
        <f t="shared" si="9"/>
        <v>144.3695932435171</v>
      </c>
    </row>
    <row r="335" spans="1:2" x14ac:dyDescent="0.25">
      <c r="A335" s="19">
        <f t="shared" si="8"/>
        <v>1991.6999999999712</v>
      </c>
      <c r="B335" s="18">
        <f t="shared" si="9"/>
        <v>128.59775138878359</v>
      </c>
    </row>
    <row r="336" spans="1:2" x14ac:dyDescent="0.25">
      <c r="A336" s="19">
        <f t="shared" si="8"/>
        <v>1991.7999999999711</v>
      </c>
      <c r="B336" s="18">
        <f t="shared" si="9"/>
        <v>77.208374132834436</v>
      </c>
    </row>
    <row r="337" spans="1:2" x14ac:dyDescent="0.25">
      <c r="A337" s="19">
        <f t="shared" si="8"/>
        <v>1991.899999999971</v>
      </c>
      <c r="B337" s="18">
        <f t="shared" si="9"/>
        <v>8.5654756006723289</v>
      </c>
    </row>
    <row r="338" spans="1:2" x14ac:dyDescent="0.25">
      <c r="A338" s="19">
        <f t="shared" si="8"/>
        <v>1991.9999999999709</v>
      </c>
      <c r="B338" s="18">
        <f t="shared" si="9"/>
        <v>-55.713606470665262</v>
      </c>
    </row>
    <row r="339" spans="1:2" x14ac:dyDescent="0.25">
      <c r="A339" s="19">
        <f t="shared" si="8"/>
        <v>1992.0999999999708</v>
      </c>
      <c r="B339" s="18">
        <f t="shared" si="9"/>
        <v>-97.739836346684626</v>
      </c>
    </row>
    <row r="340" spans="1:2" x14ac:dyDescent="0.25">
      <c r="A340" s="19">
        <f t="shared" ref="A340:A403" si="10">(A339+0.1)</f>
        <v>1992.1999999999707</v>
      </c>
      <c r="B340" s="18">
        <f t="shared" ref="B340:B403" si="11">(2*$F$5*SIN(6.242*($A$18-A340)*365/$C$7)-2*$F$9*SIN(6.242*($A$18-A340)*365/$C$11))</f>
        <v>-108.35692947224527</v>
      </c>
    </row>
    <row r="341" spans="1:2" x14ac:dyDescent="0.25">
      <c r="A341" s="19">
        <f t="shared" si="10"/>
        <v>1992.2999999999706</v>
      </c>
      <c r="B341" s="18">
        <f t="shared" si="11"/>
        <v>-88.759014017218135</v>
      </c>
    </row>
    <row r="342" spans="1:2" x14ac:dyDescent="0.25">
      <c r="A342" s="19">
        <f t="shared" si="10"/>
        <v>1992.3999999999705</v>
      </c>
      <c r="B342" s="18">
        <f t="shared" si="11"/>
        <v>-48.614775224021898</v>
      </c>
    </row>
    <row r="343" spans="1:2" x14ac:dyDescent="0.25">
      <c r="A343" s="19">
        <f t="shared" si="10"/>
        <v>1992.4999999999704</v>
      </c>
      <c r="B343" s="18">
        <f t="shared" si="11"/>
        <v>-1.7964529455322804</v>
      </c>
    </row>
    <row r="344" spans="1:2" x14ac:dyDescent="0.25">
      <c r="A344" s="19">
        <f t="shared" si="10"/>
        <v>1992.5999999999704</v>
      </c>
      <c r="B344" s="18">
        <f t="shared" si="11"/>
        <v>38.504274248176401</v>
      </c>
    </row>
    <row r="345" spans="1:2" x14ac:dyDescent="0.25">
      <c r="A345" s="19">
        <f t="shared" si="10"/>
        <v>1992.6999999999703</v>
      </c>
      <c r="B345" s="18">
        <f t="shared" si="11"/>
        <v>63.52686335385701</v>
      </c>
    </row>
    <row r="346" spans="1:2" x14ac:dyDescent="0.25">
      <c r="A346" s="19">
        <f t="shared" si="10"/>
        <v>1992.7999999999702</v>
      </c>
      <c r="B346" s="18">
        <f t="shared" si="11"/>
        <v>70.480250578201009</v>
      </c>
    </row>
    <row r="347" spans="1:2" x14ac:dyDescent="0.25">
      <c r="A347" s="19">
        <f t="shared" si="10"/>
        <v>1992.8999999999701</v>
      </c>
      <c r="B347" s="18">
        <f t="shared" si="11"/>
        <v>61.772971427005373</v>
      </c>
    </row>
    <row r="348" spans="1:2" x14ac:dyDescent="0.25">
      <c r="A348" s="19">
        <f t="shared" si="10"/>
        <v>1992.99999999997</v>
      </c>
      <c r="B348" s="18">
        <f t="shared" si="11"/>
        <v>42.725188492003198</v>
      </c>
    </row>
    <row r="349" spans="1:2" x14ac:dyDescent="0.25">
      <c r="A349" s="19">
        <f t="shared" si="10"/>
        <v>1993.0999999999699</v>
      </c>
      <c r="B349" s="18">
        <f t="shared" si="11"/>
        <v>19.003839841744458</v>
      </c>
    </row>
    <row r="350" spans="1:2" x14ac:dyDescent="0.25">
      <c r="A350" s="19">
        <f t="shared" si="10"/>
        <v>1993.1999999999698</v>
      </c>
      <c r="B350" s="18">
        <f t="shared" si="11"/>
        <v>-5.0986553104832968</v>
      </c>
    </row>
    <row r="351" spans="1:2" x14ac:dyDescent="0.25">
      <c r="A351" s="19">
        <f t="shared" si="10"/>
        <v>1993.2999999999697</v>
      </c>
      <c r="B351" s="18">
        <f t="shared" si="11"/>
        <v>-27.007026111575676</v>
      </c>
    </row>
    <row r="352" spans="1:2" x14ac:dyDescent="0.25">
      <c r="A352" s="19">
        <f t="shared" si="10"/>
        <v>1993.3999999999696</v>
      </c>
      <c r="B352" s="18">
        <f t="shared" si="11"/>
        <v>-45.047867795197199</v>
      </c>
    </row>
    <row r="353" spans="1:2" x14ac:dyDescent="0.25">
      <c r="A353" s="19">
        <f t="shared" si="10"/>
        <v>1993.4999999999695</v>
      </c>
      <c r="B353" s="18">
        <f t="shared" si="11"/>
        <v>-57.273834728768421</v>
      </c>
    </row>
    <row r="354" spans="1:2" x14ac:dyDescent="0.25">
      <c r="A354" s="19">
        <f t="shared" si="10"/>
        <v>1993.5999999999694</v>
      </c>
      <c r="B354" s="18">
        <f t="shared" si="11"/>
        <v>-60.866256805506609</v>
      </c>
    </row>
    <row r="355" spans="1:2" x14ac:dyDescent="0.25">
      <c r="A355" s="19">
        <f t="shared" si="10"/>
        <v>1993.6999999999694</v>
      </c>
      <c r="B355" s="18">
        <f t="shared" si="11"/>
        <v>-52.706693138028989</v>
      </c>
    </row>
    <row r="356" spans="1:2" x14ac:dyDescent="0.25">
      <c r="A356" s="19">
        <f t="shared" si="10"/>
        <v>1993.7999999999693</v>
      </c>
      <c r="B356" s="18">
        <f t="shared" si="11"/>
        <v>-31.036644537794217</v>
      </c>
    </row>
    <row r="357" spans="1:2" x14ac:dyDescent="0.25">
      <c r="A357" s="19">
        <f t="shared" si="10"/>
        <v>1993.8999999999692</v>
      </c>
      <c r="B357" s="18">
        <f t="shared" si="11"/>
        <v>2.5531409957311624</v>
      </c>
    </row>
    <row r="358" spans="1:2" x14ac:dyDescent="0.25">
      <c r="A358" s="19">
        <f t="shared" si="10"/>
        <v>1993.9999999999691</v>
      </c>
      <c r="B358" s="18">
        <f t="shared" si="11"/>
        <v>41.917669225622447</v>
      </c>
    </row>
    <row r="359" spans="1:2" x14ac:dyDescent="0.25">
      <c r="A359" s="19">
        <f t="shared" si="10"/>
        <v>1994.099999999969</v>
      </c>
      <c r="B359" s="18">
        <f t="shared" si="11"/>
        <v>76.88642132009501</v>
      </c>
    </row>
    <row r="360" spans="1:2" x14ac:dyDescent="0.25">
      <c r="A360" s="19">
        <f t="shared" si="10"/>
        <v>1994.1999999999689</v>
      </c>
      <c r="B360" s="18">
        <f t="shared" si="11"/>
        <v>95.816932002399668</v>
      </c>
    </row>
    <row r="361" spans="1:2" x14ac:dyDescent="0.25">
      <c r="A361" s="19">
        <f t="shared" si="10"/>
        <v>1994.2999999999688</v>
      </c>
      <c r="B361" s="18">
        <f t="shared" si="11"/>
        <v>89.561764049191495</v>
      </c>
    </row>
    <row r="362" spans="1:2" x14ac:dyDescent="0.25">
      <c r="A362" s="19">
        <f t="shared" si="10"/>
        <v>1994.3999999999687</v>
      </c>
      <c r="B362" s="18">
        <f t="shared" si="11"/>
        <v>55.469011583813383</v>
      </c>
    </row>
    <row r="363" spans="1:2" x14ac:dyDescent="0.25">
      <c r="A363" s="19">
        <f t="shared" si="10"/>
        <v>1994.4999999999686</v>
      </c>
      <c r="B363" s="18">
        <f t="shared" si="11"/>
        <v>-0.2434156193467345</v>
      </c>
    </row>
    <row r="364" spans="1:2" x14ac:dyDescent="0.25">
      <c r="A364" s="19">
        <f t="shared" si="10"/>
        <v>1994.5999999999685</v>
      </c>
      <c r="B364" s="18">
        <f t="shared" si="11"/>
        <v>-63.011990686264625</v>
      </c>
    </row>
    <row r="365" spans="1:2" x14ac:dyDescent="0.25">
      <c r="A365" s="19">
        <f t="shared" si="10"/>
        <v>1994.6999999999684</v>
      </c>
      <c r="B365" s="18">
        <f t="shared" si="11"/>
        <v>-113.6518741236828</v>
      </c>
    </row>
    <row r="366" spans="1:2" x14ac:dyDescent="0.25">
      <c r="A366" s="19">
        <f t="shared" si="10"/>
        <v>1994.7999999999683</v>
      </c>
      <c r="B366" s="18">
        <f t="shared" si="11"/>
        <v>-134.36162570960593</v>
      </c>
    </row>
    <row r="367" spans="1:2" x14ac:dyDescent="0.25">
      <c r="A367" s="19">
        <f t="shared" si="10"/>
        <v>1994.8999999999683</v>
      </c>
      <c r="B367" s="18">
        <f t="shared" si="11"/>
        <v>-115.08118957946041</v>
      </c>
    </row>
    <row r="368" spans="1:2" x14ac:dyDescent="0.25">
      <c r="A368" s="19">
        <f t="shared" si="10"/>
        <v>1994.9999999999682</v>
      </c>
      <c r="B368" s="18">
        <f t="shared" si="11"/>
        <v>-57.902834112693021</v>
      </c>
    </row>
    <row r="369" spans="1:2" x14ac:dyDescent="0.25">
      <c r="A369" s="19">
        <f t="shared" si="10"/>
        <v>1995.0999999999681</v>
      </c>
      <c r="B369" s="18">
        <f t="shared" si="11"/>
        <v>22.2976609864767</v>
      </c>
    </row>
    <row r="370" spans="1:2" x14ac:dyDescent="0.25">
      <c r="A370" s="19">
        <f t="shared" si="10"/>
        <v>1995.199999999968</v>
      </c>
      <c r="B370" s="18">
        <f t="shared" si="11"/>
        <v>101.6370910141389</v>
      </c>
    </row>
    <row r="371" spans="1:2" x14ac:dyDescent="0.25">
      <c r="A371" s="19">
        <f t="shared" si="10"/>
        <v>1995.2999999999679</v>
      </c>
      <c r="B371" s="18">
        <f t="shared" si="11"/>
        <v>154.48705232215536</v>
      </c>
    </row>
    <row r="372" spans="1:2" x14ac:dyDescent="0.25">
      <c r="A372" s="19">
        <f t="shared" si="10"/>
        <v>1995.3999999999678</v>
      </c>
      <c r="B372" s="18">
        <f t="shared" si="11"/>
        <v>161.96198548201698</v>
      </c>
    </row>
    <row r="373" spans="1:2" x14ac:dyDescent="0.25">
      <c r="A373" s="19">
        <f t="shared" si="10"/>
        <v>1995.4999999999677</v>
      </c>
      <c r="B373" s="18">
        <f t="shared" si="11"/>
        <v>118.75474867683624</v>
      </c>
    </row>
    <row r="374" spans="1:2" x14ac:dyDescent="0.25">
      <c r="A374" s="19">
        <f t="shared" si="10"/>
        <v>1995.5999999999676</v>
      </c>
      <c r="B374" s="18">
        <f t="shared" si="11"/>
        <v>35.820439655168585</v>
      </c>
    </row>
    <row r="375" spans="1:2" x14ac:dyDescent="0.25">
      <c r="A375" s="19">
        <f t="shared" si="10"/>
        <v>1995.6999999999675</v>
      </c>
      <c r="B375" s="18">
        <f t="shared" si="11"/>
        <v>-62.290810353329761</v>
      </c>
    </row>
    <row r="376" spans="1:2" x14ac:dyDescent="0.25">
      <c r="A376" s="19">
        <f t="shared" si="10"/>
        <v>1995.7999999999674</v>
      </c>
      <c r="B376" s="18">
        <f t="shared" si="11"/>
        <v>-144.84773986678735</v>
      </c>
    </row>
    <row r="377" spans="1:2" x14ac:dyDescent="0.25">
      <c r="A377" s="19">
        <f t="shared" si="10"/>
        <v>1995.8999999999673</v>
      </c>
      <c r="B377" s="18">
        <f t="shared" si="11"/>
        <v>-184.80841232820143</v>
      </c>
    </row>
    <row r="378" spans="1:2" x14ac:dyDescent="0.25">
      <c r="A378" s="19">
        <f t="shared" si="10"/>
        <v>1995.9999999999673</v>
      </c>
      <c r="B378" s="18">
        <f t="shared" si="11"/>
        <v>-167.8962270938957</v>
      </c>
    </row>
    <row r="379" spans="1:2" x14ac:dyDescent="0.25">
      <c r="A379" s="19">
        <f t="shared" si="10"/>
        <v>1996.0999999999672</v>
      </c>
      <c r="B379" s="18">
        <f t="shared" si="11"/>
        <v>-97.766407176377726</v>
      </c>
    </row>
    <row r="380" spans="1:2" x14ac:dyDescent="0.25">
      <c r="A380" s="19">
        <f t="shared" si="10"/>
        <v>1996.1999999999671</v>
      </c>
      <c r="B380" s="18">
        <f t="shared" si="11"/>
        <v>4.6257990660796615</v>
      </c>
    </row>
    <row r="381" spans="1:2" x14ac:dyDescent="0.25">
      <c r="A381" s="19">
        <f t="shared" si="10"/>
        <v>1996.299999999967</v>
      </c>
      <c r="B381" s="18">
        <f t="shared" si="11"/>
        <v>107.42170039754028</v>
      </c>
    </row>
    <row r="382" spans="1:2" x14ac:dyDescent="0.25">
      <c r="A382" s="19">
        <f t="shared" si="10"/>
        <v>1996.3999999999669</v>
      </c>
      <c r="B382" s="18">
        <f t="shared" si="11"/>
        <v>178.02124292129994</v>
      </c>
    </row>
    <row r="383" spans="1:2" x14ac:dyDescent="0.25">
      <c r="A383" s="19">
        <f t="shared" si="10"/>
        <v>1996.4999999999668</v>
      </c>
      <c r="B383" s="18">
        <f t="shared" si="11"/>
        <v>193.68623813496572</v>
      </c>
    </row>
    <row r="384" spans="1:2" x14ac:dyDescent="0.25">
      <c r="A384" s="19">
        <f t="shared" si="10"/>
        <v>1996.5999999999667</v>
      </c>
      <c r="B384" s="18">
        <f t="shared" si="11"/>
        <v>149.04971318569952</v>
      </c>
    </row>
    <row r="385" spans="1:2" x14ac:dyDescent="0.25">
      <c r="A385" s="19">
        <f t="shared" si="10"/>
        <v>1996.6999999999666</v>
      </c>
      <c r="B385" s="18">
        <f t="shared" si="11"/>
        <v>57.991672464435396</v>
      </c>
    </row>
    <row r="386" spans="1:2" x14ac:dyDescent="0.25">
      <c r="A386" s="19">
        <f t="shared" si="10"/>
        <v>1996.7999999999665</v>
      </c>
      <c r="B386" s="18">
        <f t="shared" si="11"/>
        <v>-50.785474797011666</v>
      </c>
    </row>
    <row r="387" spans="1:2" x14ac:dyDescent="0.25">
      <c r="A387" s="19">
        <f t="shared" si="10"/>
        <v>1996.8999999999664</v>
      </c>
      <c r="B387" s="18">
        <f t="shared" si="11"/>
        <v>-143.03530012864633</v>
      </c>
    </row>
    <row r="388" spans="1:2" x14ac:dyDescent="0.25">
      <c r="A388" s="19">
        <f t="shared" si="10"/>
        <v>1996.9999999999663</v>
      </c>
      <c r="B388" s="18">
        <f t="shared" si="11"/>
        <v>-190.02438487311616</v>
      </c>
    </row>
    <row r="389" spans="1:2" x14ac:dyDescent="0.25">
      <c r="A389" s="19">
        <f t="shared" si="10"/>
        <v>1997.0999999999663</v>
      </c>
      <c r="B389" s="18">
        <f t="shared" si="11"/>
        <v>-177.70764758513377</v>
      </c>
    </row>
    <row r="390" spans="1:2" x14ac:dyDescent="0.25">
      <c r="A390" s="19">
        <f t="shared" si="10"/>
        <v>1997.1999999999662</v>
      </c>
      <c r="B390" s="18">
        <f t="shared" si="11"/>
        <v>-111.01713574113157</v>
      </c>
    </row>
    <row r="391" spans="1:2" x14ac:dyDescent="0.25">
      <c r="A391" s="19">
        <f t="shared" si="10"/>
        <v>1997.2999999999661</v>
      </c>
      <c r="B391" s="18">
        <f t="shared" si="11"/>
        <v>-11.923276545086274</v>
      </c>
    </row>
    <row r="392" spans="1:2" x14ac:dyDescent="0.25">
      <c r="A392" s="19">
        <f t="shared" si="10"/>
        <v>1997.399999999966</v>
      </c>
      <c r="B392" s="18">
        <f t="shared" si="11"/>
        <v>87.978658987142808</v>
      </c>
    </row>
    <row r="393" spans="1:2" x14ac:dyDescent="0.25">
      <c r="A393" s="19">
        <f t="shared" si="10"/>
        <v>1997.4999999999659</v>
      </c>
      <c r="B393" s="18">
        <f t="shared" si="11"/>
        <v>157.8001746711908</v>
      </c>
    </row>
    <row r="394" spans="1:2" x14ac:dyDescent="0.25">
      <c r="A394" s="19">
        <f t="shared" si="10"/>
        <v>1997.5999999999658</v>
      </c>
      <c r="B394" s="18">
        <f t="shared" si="11"/>
        <v>177.14722553284719</v>
      </c>
    </row>
    <row r="395" spans="1:2" x14ac:dyDescent="0.25">
      <c r="A395" s="19">
        <f t="shared" si="10"/>
        <v>1997.6999999999657</v>
      </c>
      <c r="B395" s="18">
        <f t="shared" si="11"/>
        <v>142.18313663993234</v>
      </c>
    </row>
    <row r="396" spans="1:2" x14ac:dyDescent="0.25">
      <c r="A396" s="19">
        <f t="shared" si="10"/>
        <v>1997.7999999999656</v>
      </c>
      <c r="B396" s="18">
        <f t="shared" si="11"/>
        <v>66.126774526964624</v>
      </c>
    </row>
    <row r="397" spans="1:2" x14ac:dyDescent="0.25">
      <c r="A397" s="19">
        <f t="shared" si="10"/>
        <v>1997.8999999999655</v>
      </c>
      <c r="B397" s="18">
        <f t="shared" si="11"/>
        <v>-25.741724497078312</v>
      </c>
    </row>
    <row r="398" spans="1:2" x14ac:dyDescent="0.25">
      <c r="A398" s="19">
        <f t="shared" si="10"/>
        <v>1997.9999999999654</v>
      </c>
      <c r="B398" s="18">
        <f t="shared" si="11"/>
        <v>-104.68168917320546</v>
      </c>
    </row>
    <row r="399" spans="1:2" x14ac:dyDescent="0.25">
      <c r="A399" s="19">
        <f t="shared" si="10"/>
        <v>1998.0999999999653</v>
      </c>
      <c r="B399" s="18">
        <f t="shared" si="11"/>
        <v>-147.71140230839185</v>
      </c>
    </row>
    <row r="400" spans="1:2" x14ac:dyDescent="0.25">
      <c r="A400" s="19">
        <f t="shared" si="10"/>
        <v>1998.1999999999653</v>
      </c>
      <c r="B400" s="18">
        <f t="shared" si="11"/>
        <v>-144.4134946269148</v>
      </c>
    </row>
    <row r="401" spans="1:2" x14ac:dyDescent="0.25">
      <c r="A401" s="19">
        <f t="shared" si="10"/>
        <v>1998.2999999999652</v>
      </c>
      <c r="B401" s="18">
        <f t="shared" si="11"/>
        <v>-99.27025240596754</v>
      </c>
    </row>
    <row r="402" spans="1:2" x14ac:dyDescent="0.25">
      <c r="A402" s="19">
        <f t="shared" si="10"/>
        <v>1998.3999999999651</v>
      </c>
      <c r="B402" s="18">
        <f t="shared" si="11"/>
        <v>-29.085082587633252</v>
      </c>
    </row>
    <row r="403" spans="1:2" x14ac:dyDescent="0.25">
      <c r="A403" s="19">
        <f t="shared" si="10"/>
        <v>1998.499999999965</v>
      </c>
      <c r="B403" s="18">
        <f t="shared" si="11"/>
        <v>43.293860318070308</v>
      </c>
    </row>
    <row r="404" spans="1:2" x14ac:dyDescent="0.25">
      <c r="A404" s="19">
        <f t="shared" ref="A404:A467" si="12">(A403+0.1)</f>
        <v>1998.5999999999649</v>
      </c>
      <c r="B404" s="18">
        <f t="shared" ref="B404:B467" si="13">(2*$F$5*SIN(6.242*($A$18-A404)*365/$C$7)-2*$F$9*SIN(6.242*($A$18-A404)*365/$C$11))</f>
        <v>96.597507896599978</v>
      </c>
    </row>
    <row r="405" spans="1:2" x14ac:dyDescent="0.25">
      <c r="A405" s="19">
        <f t="shared" si="12"/>
        <v>1998.6999999999648</v>
      </c>
      <c r="B405" s="18">
        <f t="shared" si="13"/>
        <v>117.50426344480258</v>
      </c>
    </row>
    <row r="406" spans="1:2" x14ac:dyDescent="0.25">
      <c r="A406" s="19">
        <f t="shared" si="12"/>
        <v>1998.7999999999647</v>
      </c>
      <c r="B406" s="18">
        <f t="shared" si="13"/>
        <v>103.8044755006019</v>
      </c>
    </row>
    <row r="407" spans="1:2" x14ac:dyDescent="0.25">
      <c r="A407" s="19">
        <f t="shared" si="12"/>
        <v>1998.8999999999646</v>
      </c>
      <c r="B407" s="18">
        <f t="shared" si="13"/>
        <v>63.677513020194148</v>
      </c>
    </row>
    <row r="408" spans="1:2" x14ac:dyDescent="0.25">
      <c r="A408" s="19">
        <f t="shared" si="12"/>
        <v>1998.9999999999645</v>
      </c>
      <c r="B408" s="18">
        <f t="shared" si="13"/>
        <v>11.780857680344639</v>
      </c>
    </row>
    <row r="409" spans="1:2" x14ac:dyDescent="0.25">
      <c r="A409" s="19">
        <f t="shared" si="12"/>
        <v>1999.0999999999644</v>
      </c>
      <c r="B409" s="18">
        <f t="shared" si="13"/>
        <v>-36.147278956894169</v>
      </c>
    </row>
    <row r="410" spans="1:2" x14ac:dyDescent="0.25">
      <c r="A410" s="19">
        <f t="shared" si="12"/>
        <v>1999.1999999999643</v>
      </c>
      <c r="B410" s="18">
        <f t="shared" si="13"/>
        <v>-68.172044752873674</v>
      </c>
    </row>
    <row r="411" spans="1:2" x14ac:dyDescent="0.25">
      <c r="A411" s="19">
        <f t="shared" si="12"/>
        <v>1999.2999999999643</v>
      </c>
      <c r="B411" s="18">
        <f t="shared" si="13"/>
        <v>-78.97908750630792</v>
      </c>
    </row>
    <row r="412" spans="1:2" x14ac:dyDescent="0.25">
      <c r="A412" s="19">
        <f t="shared" si="12"/>
        <v>1999.3999999999642</v>
      </c>
      <c r="B412" s="18">
        <f t="shared" si="13"/>
        <v>-70.024081641055773</v>
      </c>
    </row>
    <row r="413" spans="1:2" x14ac:dyDescent="0.25">
      <c r="A413" s="19">
        <f t="shared" si="12"/>
        <v>1999.4999999999641</v>
      </c>
      <c r="B413" s="18">
        <f t="shared" si="13"/>
        <v>-47.466865131183425</v>
      </c>
    </row>
    <row r="414" spans="1:2" x14ac:dyDescent="0.25">
      <c r="A414" s="19">
        <f t="shared" si="12"/>
        <v>1999.599999999964</v>
      </c>
      <c r="B414" s="18">
        <f t="shared" si="13"/>
        <v>-19.085271888322694</v>
      </c>
    </row>
    <row r="415" spans="1:2" x14ac:dyDescent="0.25">
      <c r="A415" s="19">
        <f t="shared" si="12"/>
        <v>1999.6999999999639</v>
      </c>
      <c r="B415" s="18">
        <f t="shared" si="13"/>
        <v>8.4581768286583419</v>
      </c>
    </row>
    <row r="416" spans="1:2" x14ac:dyDescent="0.25">
      <c r="A416" s="19">
        <f t="shared" si="12"/>
        <v>1999.7999999999638</v>
      </c>
      <c r="B416" s="18">
        <f t="shared" si="13"/>
        <v>31.020735271079126</v>
      </c>
    </row>
    <row r="417" spans="1:2" x14ac:dyDescent="0.25">
      <c r="A417" s="19">
        <f t="shared" si="12"/>
        <v>1999.8999999999637</v>
      </c>
      <c r="B417" s="18">
        <f t="shared" si="13"/>
        <v>46.829281340141527</v>
      </c>
    </row>
    <row r="418" spans="1:2" x14ac:dyDescent="0.25">
      <c r="A418" s="19">
        <f t="shared" si="12"/>
        <v>1999.9999999999636</v>
      </c>
      <c r="B418" s="18">
        <f t="shared" si="13"/>
        <v>55.301804790687839</v>
      </c>
    </row>
    <row r="419" spans="1:2" x14ac:dyDescent="0.25">
      <c r="A419" s="19">
        <f t="shared" si="12"/>
        <v>2000.0999999999635</v>
      </c>
      <c r="B419" s="18">
        <f t="shared" si="13"/>
        <v>55.791558330122037</v>
      </c>
    </row>
    <row r="420" spans="1:2" x14ac:dyDescent="0.25">
      <c r="A420" s="19">
        <f t="shared" si="12"/>
        <v>2000.1999999999634</v>
      </c>
      <c r="B420" s="18">
        <f t="shared" si="13"/>
        <v>47.132082114802373</v>
      </c>
    </row>
    <row r="421" spans="1:2" x14ac:dyDescent="0.25">
      <c r="A421" s="19">
        <f t="shared" si="12"/>
        <v>2000.2999999999633</v>
      </c>
      <c r="B421" s="18">
        <f t="shared" si="13"/>
        <v>28.346345304074489</v>
      </c>
    </row>
    <row r="422" spans="1:2" x14ac:dyDescent="0.25">
      <c r="A422" s="19">
        <f t="shared" si="12"/>
        <v>2000.3999999999633</v>
      </c>
      <c r="B422" s="18">
        <f t="shared" si="13"/>
        <v>0.1787312100553109</v>
      </c>
    </row>
    <row r="423" spans="1:2" x14ac:dyDescent="0.25">
      <c r="A423" s="19">
        <f t="shared" si="12"/>
        <v>2000.4999999999632</v>
      </c>
      <c r="B423" s="18">
        <f t="shared" si="13"/>
        <v>-33.44697126304429</v>
      </c>
    </row>
    <row r="424" spans="1:2" x14ac:dyDescent="0.25">
      <c r="A424" s="19">
        <f t="shared" si="12"/>
        <v>2000.5999999999631</v>
      </c>
      <c r="B424" s="18">
        <f t="shared" si="13"/>
        <v>-65.070242204422357</v>
      </c>
    </row>
    <row r="425" spans="1:2" x14ac:dyDescent="0.25">
      <c r="A425" s="19">
        <f t="shared" si="12"/>
        <v>2000.699999999963</v>
      </c>
      <c r="B425" s="18">
        <f t="shared" si="13"/>
        <v>-85.07572704814865</v>
      </c>
    </row>
    <row r="426" spans="1:2" x14ac:dyDescent="0.25">
      <c r="A426" s="19">
        <f t="shared" si="12"/>
        <v>2000.7999999999629</v>
      </c>
      <c r="B426" s="18">
        <f t="shared" si="13"/>
        <v>-84.68581535760103</v>
      </c>
    </row>
    <row r="427" spans="1:2" x14ac:dyDescent="0.25">
      <c r="A427" s="19">
        <f t="shared" si="12"/>
        <v>2000.8999999999628</v>
      </c>
      <c r="B427" s="18">
        <f t="shared" si="13"/>
        <v>-59.609075414280994</v>
      </c>
    </row>
    <row r="428" spans="1:2" x14ac:dyDescent="0.25">
      <c r="A428" s="19">
        <f t="shared" si="12"/>
        <v>2000.9999999999627</v>
      </c>
      <c r="B428" s="18">
        <f t="shared" si="13"/>
        <v>-12.875874362953503</v>
      </c>
    </row>
    <row r="429" spans="1:2" x14ac:dyDescent="0.25">
      <c r="A429" s="19">
        <f t="shared" si="12"/>
        <v>2001.0999999999626</v>
      </c>
      <c r="B429" s="18">
        <f t="shared" si="13"/>
        <v>44.542015669963412</v>
      </c>
    </row>
    <row r="430" spans="1:2" x14ac:dyDescent="0.25">
      <c r="A430" s="19">
        <f t="shared" si="12"/>
        <v>2001.1999999999625</v>
      </c>
      <c r="B430" s="18">
        <f t="shared" si="13"/>
        <v>96.044822649545523</v>
      </c>
    </row>
    <row r="431" spans="1:2" x14ac:dyDescent="0.25">
      <c r="A431" s="19">
        <f t="shared" si="12"/>
        <v>2001.2999999999624</v>
      </c>
      <c r="B431" s="18">
        <f t="shared" si="13"/>
        <v>124.27903861453282</v>
      </c>
    </row>
    <row r="432" spans="1:2" x14ac:dyDescent="0.25">
      <c r="A432" s="19">
        <f t="shared" si="12"/>
        <v>2001.3999999999623</v>
      </c>
      <c r="B432" s="18">
        <f t="shared" si="13"/>
        <v>117.11439146359461</v>
      </c>
    </row>
    <row r="433" spans="1:2" x14ac:dyDescent="0.25">
      <c r="A433" s="19">
        <f t="shared" si="12"/>
        <v>2001.4999999999623</v>
      </c>
      <c r="B433" s="18">
        <f t="shared" si="13"/>
        <v>72.62505940375101</v>
      </c>
    </row>
    <row r="434" spans="1:2" x14ac:dyDescent="0.25">
      <c r="A434" s="19">
        <f t="shared" si="12"/>
        <v>2001.5999999999622</v>
      </c>
      <c r="B434" s="18">
        <f t="shared" si="13"/>
        <v>1.0850685544819427</v>
      </c>
    </row>
    <row r="435" spans="1:2" x14ac:dyDescent="0.25">
      <c r="A435" s="19">
        <f t="shared" si="12"/>
        <v>2001.6999999999621</v>
      </c>
      <c r="B435" s="18">
        <f t="shared" si="13"/>
        <v>-77.122689109161556</v>
      </c>
    </row>
    <row r="436" spans="1:2" x14ac:dyDescent="0.25">
      <c r="A436" s="19">
        <f t="shared" si="12"/>
        <v>2001.799999999962</v>
      </c>
      <c r="B436" s="18">
        <f t="shared" si="13"/>
        <v>-137.38438182483137</v>
      </c>
    </row>
    <row r="437" spans="1:2" x14ac:dyDescent="0.25">
      <c r="A437" s="19">
        <f t="shared" si="12"/>
        <v>2001.8999999999619</v>
      </c>
      <c r="B437" s="18">
        <f t="shared" si="13"/>
        <v>-158.79946287960999</v>
      </c>
    </row>
    <row r="438" spans="1:2" x14ac:dyDescent="0.25">
      <c r="A438" s="19">
        <f t="shared" si="12"/>
        <v>2001.9999999999618</v>
      </c>
      <c r="B438" s="18">
        <f t="shared" si="13"/>
        <v>-131.56220334144234</v>
      </c>
    </row>
    <row r="439" spans="1:2" x14ac:dyDescent="0.25">
      <c r="A439" s="19">
        <f t="shared" si="12"/>
        <v>2002.0999999999617</v>
      </c>
      <c r="B439" s="18">
        <f t="shared" si="13"/>
        <v>-61.134025352648131</v>
      </c>
    </row>
    <row r="440" spans="1:2" x14ac:dyDescent="0.25">
      <c r="A440" s="19">
        <f t="shared" si="12"/>
        <v>2002.1999999999616</v>
      </c>
      <c r="B440" s="18">
        <f t="shared" si="13"/>
        <v>32.496954277975298</v>
      </c>
    </row>
    <row r="441" spans="1:2" x14ac:dyDescent="0.25">
      <c r="A441" s="19">
        <f t="shared" si="12"/>
        <v>2002.2999999999615</v>
      </c>
      <c r="B441" s="18">
        <f t="shared" si="13"/>
        <v>120.55169270631674</v>
      </c>
    </row>
    <row r="442" spans="1:2" x14ac:dyDescent="0.25">
      <c r="A442" s="19">
        <f t="shared" si="12"/>
        <v>2002.3999999999614</v>
      </c>
      <c r="B442" s="18">
        <f t="shared" si="13"/>
        <v>174.52242482969658</v>
      </c>
    </row>
    <row r="443" spans="1:2" x14ac:dyDescent="0.25">
      <c r="A443" s="19">
        <f t="shared" si="12"/>
        <v>2002.4999999999613</v>
      </c>
      <c r="B443" s="18">
        <f t="shared" si="13"/>
        <v>175.63487164789666</v>
      </c>
    </row>
    <row r="444" spans="1:2" x14ac:dyDescent="0.25">
      <c r="A444" s="19">
        <f t="shared" si="12"/>
        <v>2002.5999999999613</v>
      </c>
      <c r="B444" s="18">
        <f t="shared" si="13"/>
        <v>121.49541699869107</v>
      </c>
    </row>
    <row r="445" spans="1:2" x14ac:dyDescent="0.25">
      <c r="A445" s="19">
        <f t="shared" si="12"/>
        <v>2002.6999999999612</v>
      </c>
      <c r="B445" s="18">
        <f t="shared" si="13"/>
        <v>27.535177425535991</v>
      </c>
    </row>
    <row r="446" spans="1:2" x14ac:dyDescent="0.25">
      <c r="A446" s="19">
        <f t="shared" si="12"/>
        <v>2002.7999999999611</v>
      </c>
      <c r="B446" s="18">
        <f t="shared" si="13"/>
        <v>-77.442101028144478</v>
      </c>
    </row>
    <row r="447" spans="1:2" x14ac:dyDescent="0.25">
      <c r="A447" s="19">
        <f t="shared" si="12"/>
        <v>2002.899999999961</v>
      </c>
      <c r="B447" s="18">
        <f t="shared" si="13"/>
        <v>-160.30428472190587</v>
      </c>
    </row>
    <row r="448" spans="1:2" x14ac:dyDescent="0.25">
      <c r="A448" s="19">
        <f t="shared" si="12"/>
        <v>2002.9999999999609</v>
      </c>
      <c r="B448" s="18">
        <f t="shared" si="13"/>
        <v>-194.31505707287329</v>
      </c>
    </row>
    <row r="449" spans="1:2" x14ac:dyDescent="0.25">
      <c r="A449" s="19">
        <f t="shared" si="12"/>
        <v>2003.0999999999608</v>
      </c>
      <c r="B449" s="18">
        <f t="shared" si="13"/>
        <v>-167.9792889553334</v>
      </c>
    </row>
    <row r="450" spans="1:2" x14ac:dyDescent="0.25">
      <c r="A450" s="19">
        <f t="shared" si="12"/>
        <v>2003.1999999999607</v>
      </c>
      <c r="B450" s="18">
        <f t="shared" si="13"/>
        <v>-89.01311951612432</v>
      </c>
    </row>
    <row r="451" spans="1:2" x14ac:dyDescent="0.25">
      <c r="A451" s="19">
        <f t="shared" si="12"/>
        <v>2003.2999999999606</v>
      </c>
      <c r="B451" s="18">
        <f t="shared" si="13"/>
        <v>17.958381292379528</v>
      </c>
    </row>
    <row r="452" spans="1:2" x14ac:dyDescent="0.25">
      <c r="A452" s="11">
        <f t="shared" si="12"/>
        <v>2003.3999999999605</v>
      </c>
      <c r="B452" s="18">
        <f t="shared" si="13"/>
        <v>119.27432129489659</v>
      </c>
    </row>
    <row r="453" spans="1:2" x14ac:dyDescent="0.25">
      <c r="A453" s="11">
        <f t="shared" si="12"/>
        <v>2003.4999999999604</v>
      </c>
      <c r="B453" s="18">
        <f t="shared" si="13"/>
        <v>183.10035993673108</v>
      </c>
    </row>
    <row r="454" spans="1:2" x14ac:dyDescent="0.25">
      <c r="A454" s="11">
        <f t="shared" si="12"/>
        <v>2003.5999999999603</v>
      </c>
      <c r="B454" s="18">
        <f t="shared" si="13"/>
        <v>189.6862368500756</v>
      </c>
    </row>
    <row r="455" spans="1:2" x14ac:dyDescent="0.25">
      <c r="A455" s="11">
        <f t="shared" si="12"/>
        <v>2003.6999999999603</v>
      </c>
      <c r="B455" s="18">
        <f t="shared" si="13"/>
        <v>137.629414983397</v>
      </c>
    </row>
    <row r="456" spans="1:2" x14ac:dyDescent="0.25">
      <c r="A456" s="11">
        <f t="shared" si="12"/>
        <v>2003.7999999999602</v>
      </c>
      <c r="B456" s="18">
        <f t="shared" si="13"/>
        <v>44.107521889511752</v>
      </c>
    </row>
    <row r="457" spans="1:2" x14ac:dyDescent="0.25">
      <c r="A457" s="11">
        <f t="shared" si="12"/>
        <v>2003.8999999999601</v>
      </c>
      <c r="B457" s="18">
        <f t="shared" si="13"/>
        <v>-60.92676215374938</v>
      </c>
    </row>
    <row r="458" spans="1:2" x14ac:dyDescent="0.25">
      <c r="A458" s="11">
        <f t="shared" si="12"/>
        <v>2003.99999999996</v>
      </c>
      <c r="B458" s="18">
        <f t="shared" si="13"/>
        <v>-144.58365793153121</v>
      </c>
    </row>
    <row r="459" spans="1:2" x14ac:dyDescent="0.25">
      <c r="A459" s="11">
        <f t="shared" si="12"/>
        <v>2004.0999999999599</v>
      </c>
      <c r="B459" s="18">
        <f t="shared" si="13"/>
        <v>-181.59673477098175</v>
      </c>
    </row>
    <row r="460" spans="1:2" x14ac:dyDescent="0.25">
      <c r="A460" s="11">
        <f t="shared" si="12"/>
        <v>2004.1999999999598</v>
      </c>
      <c r="B460" s="18">
        <f t="shared" si="13"/>
        <v>-162.12865586667681</v>
      </c>
    </row>
    <row r="461" spans="1:2" x14ac:dyDescent="0.25">
      <c r="A461" s="11">
        <f t="shared" si="12"/>
        <v>2004.2999999999597</v>
      </c>
      <c r="B461" s="18">
        <f t="shared" si="13"/>
        <v>-94.350924548857904</v>
      </c>
    </row>
    <row r="462" spans="1:2" x14ac:dyDescent="0.25">
      <c r="A462" s="11">
        <f t="shared" si="12"/>
        <v>2004.3999999999596</v>
      </c>
      <c r="B462" s="18">
        <f t="shared" si="13"/>
        <v>-1.1346679616826307</v>
      </c>
    </row>
    <row r="463" spans="1:2" x14ac:dyDescent="0.25">
      <c r="A463" s="11">
        <f t="shared" si="12"/>
        <v>2004.4999999999595</v>
      </c>
      <c r="B463" s="18">
        <f t="shared" si="13"/>
        <v>87.837142217876547</v>
      </c>
    </row>
    <row r="464" spans="1:2" x14ac:dyDescent="0.25">
      <c r="A464" s="11">
        <f t="shared" si="12"/>
        <v>2004.5999999999594</v>
      </c>
      <c r="B464" s="18">
        <f t="shared" si="13"/>
        <v>145.76357395716752</v>
      </c>
    </row>
    <row r="465" spans="1:2" x14ac:dyDescent="0.25">
      <c r="A465" s="11">
        <f t="shared" si="12"/>
        <v>2004.6999999999593</v>
      </c>
      <c r="B465" s="18">
        <f t="shared" si="13"/>
        <v>156.98132404375755</v>
      </c>
    </row>
    <row r="466" spans="1:2" x14ac:dyDescent="0.25">
      <c r="A466" s="11">
        <f t="shared" si="12"/>
        <v>2004.7999999999593</v>
      </c>
      <c r="B466" s="18">
        <f t="shared" si="13"/>
        <v>121.17640329881223</v>
      </c>
    </row>
    <row r="467" spans="1:2" x14ac:dyDescent="0.25">
      <c r="A467" s="11">
        <f t="shared" si="12"/>
        <v>2004.8999999999592</v>
      </c>
      <c r="B467" s="18">
        <f t="shared" si="13"/>
        <v>52.428496870873232</v>
      </c>
    </row>
    <row r="468" spans="1:2" x14ac:dyDescent="0.25">
      <c r="A468" s="11">
        <f t="shared" ref="A468:A531" si="14">(A467+0.1)</f>
        <v>2004.9999999999591</v>
      </c>
      <c r="B468" s="18">
        <f t="shared" ref="B468:B531" si="15">(2*$F$5*SIN(6.242*($A$18-A468)*365/$C$7)-2*$F$9*SIN(6.242*($A$18-A468)*365/$C$11))</f>
        <v>-26.257055354713195</v>
      </c>
    </row>
    <row r="469" spans="1:2" x14ac:dyDescent="0.25">
      <c r="A469" s="11">
        <f t="shared" si="14"/>
        <v>2005.099999999959</v>
      </c>
      <c r="B469" s="18">
        <f t="shared" si="15"/>
        <v>-90.824122302067863</v>
      </c>
    </row>
    <row r="470" spans="1:2" x14ac:dyDescent="0.25">
      <c r="A470" s="11">
        <f t="shared" si="14"/>
        <v>2005.1999999999589</v>
      </c>
      <c r="B470" s="18">
        <f t="shared" si="15"/>
        <v>-123.69732456496722</v>
      </c>
    </row>
    <row r="471" spans="1:2" x14ac:dyDescent="0.25">
      <c r="A471" s="11">
        <f t="shared" si="14"/>
        <v>2005.2999999999588</v>
      </c>
      <c r="B471" s="18">
        <f t="shared" si="15"/>
        <v>-118.55239440849262</v>
      </c>
    </row>
    <row r="472" spans="1:2" x14ac:dyDescent="0.25">
      <c r="A472" s="11">
        <f t="shared" si="14"/>
        <v>2005.3999999999587</v>
      </c>
      <c r="B472" s="18">
        <f t="shared" si="15"/>
        <v>-81.035780604589831</v>
      </c>
    </row>
    <row r="473" spans="1:2" x14ac:dyDescent="0.25">
      <c r="A473" s="11">
        <f t="shared" si="14"/>
        <v>2005.4999999999586</v>
      </c>
      <c r="B473" s="18">
        <f t="shared" si="15"/>
        <v>-25.618839822903169</v>
      </c>
    </row>
    <row r="474" spans="1:2" x14ac:dyDescent="0.25">
      <c r="A474" s="11">
        <f t="shared" si="14"/>
        <v>2005.5999999999585</v>
      </c>
      <c r="B474" s="18">
        <f t="shared" si="15"/>
        <v>29.948277999151983</v>
      </c>
    </row>
    <row r="475" spans="1:2" x14ac:dyDescent="0.25">
      <c r="A475" s="11">
        <f t="shared" si="14"/>
        <v>2005.6999999999584</v>
      </c>
      <c r="B475" s="18">
        <f t="shared" si="15"/>
        <v>70.467153325860906</v>
      </c>
    </row>
    <row r="476" spans="1:2" x14ac:dyDescent="0.25">
      <c r="A476" s="11">
        <f t="shared" si="14"/>
        <v>2005.7999999999583</v>
      </c>
      <c r="B476" s="18">
        <f t="shared" si="15"/>
        <v>87.443977474352877</v>
      </c>
    </row>
    <row r="477" spans="1:2" x14ac:dyDescent="0.25">
      <c r="A477" s="11">
        <f t="shared" si="14"/>
        <v>2005.8999999999583</v>
      </c>
      <c r="B477" s="18">
        <f t="shared" si="15"/>
        <v>80.431593158027127</v>
      </c>
    </row>
    <row r="478" spans="1:2" x14ac:dyDescent="0.25">
      <c r="A478" s="11">
        <f t="shared" si="14"/>
        <v>2005.9999999999582</v>
      </c>
      <c r="B478" s="18">
        <f t="shared" si="15"/>
        <v>55.564981278777282</v>
      </c>
    </row>
    <row r="479" spans="1:2" x14ac:dyDescent="0.25">
      <c r="A479" s="11">
        <f t="shared" si="14"/>
        <v>2006.0999999999581</v>
      </c>
      <c r="B479" s="18">
        <f t="shared" si="15"/>
        <v>22.290374644741391</v>
      </c>
    </row>
    <row r="480" spans="1:2" x14ac:dyDescent="0.25">
      <c r="A480" s="11">
        <f t="shared" si="14"/>
        <v>2006.199999999958</v>
      </c>
      <c r="B480" s="18">
        <f t="shared" si="15"/>
        <v>-10.215947512138907</v>
      </c>
    </row>
    <row r="481" spans="1:2" x14ac:dyDescent="0.25">
      <c r="A481" s="11">
        <f t="shared" si="14"/>
        <v>2006.2999999999579</v>
      </c>
      <c r="B481" s="18">
        <f t="shared" si="15"/>
        <v>-35.583454993924533</v>
      </c>
    </row>
    <row r="482" spans="1:2" x14ac:dyDescent="0.25">
      <c r="A482" s="11">
        <f t="shared" si="14"/>
        <v>2006.3999999999578</v>
      </c>
      <c r="B482" s="18">
        <f t="shared" si="15"/>
        <v>-51.035048749824682</v>
      </c>
    </row>
    <row r="483" spans="1:2" x14ac:dyDescent="0.25">
      <c r="A483" s="11">
        <f t="shared" si="14"/>
        <v>2006.4999999999577</v>
      </c>
      <c r="B483" s="18">
        <f t="shared" si="15"/>
        <v>-56.572412665029972</v>
      </c>
    </row>
    <row r="484" spans="1:2" x14ac:dyDescent="0.25">
      <c r="A484" s="11">
        <f t="shared" si="14"/>
        <v>2006.5999999999576</v>
      </c>
      <c r="B484" s="18">
        <f t="shared" si="15"/>
        <v>-53.376882585395535</v>
      </c>
    </row>
    <row r="485" spans="1:2" x14ac:dyDescent="0.25">
      <c r="A485" s="11">
        <f t="shared" si="14"/>
        <v>2006.6999999999575</v>
      </c>
      <c r="B485" s="18">
        <f t="shared" si="15"/>
        <v>-42.467278719428016</v>
      </c>
    </row>
    <row r="486" spans="1:2" x14ac:dyDescent="0.25">
      <c r="A486" s="11">
        <f t="shared" si="14"/>
        <v>2006.7999999999574</v>
      </c>
      <c r="B486" s="18">
        <f t="shared" si="15"/>
        <v>-24.366768311344302</v>
      </c>
    </row>
    <row r="487" spans="1:2" x14ac:dyDescent="0.25">
      <c r="A487" s="11">
        <f t="shared" si="14"/>
        <v>2006.8999999999573</v>
      </c>
      <c r="B487" s="18">
        <f t="shared" si="15"/>
        <v>0.10961531675159364</v>
      </c>
    </row>
    <row r="488" spans="1:2" x14ac:dyDescent="0.25">
      <c r="A488" s="11">
        <f t="shared" si="14"/>
        <v>2006.9999999999573</v>
      </c>
      <c r="B488" s="18">
        <f t="shared" si="15"/>
        <v>28.513867832167605</v>
      </c>
    </row>
    <row r="489" spans="1:2" x14ac:dyDescent="0.25">
      <c r="A489" s="11">
        <f t="shared" si="14"/>
        <v>2007.0999999999572</v>
      </c>
      <c r="B489" s="18">
        <f t="shared" si="15"/>
        <v>55.82816619464198</v>
      </c>
    </row>
    <row r="490" spans="1:2" x14ac:dyDescent="0.25">
      <c r="A490" s="11">
        <f t="shared" si="14"/>
        <v>2007.1999999999571</v>
      </c>
      <c r="B490" s="18">
        <f t="shared" si="15"/>
        <v>74.795686780899558</v>
      </c>
    </row>
    <row r="491" spans="1:2" x14ac:dyDescent="0.25">
      <c r="A491" s="11">
        <f t="shared" si="14"/>
        <v>2007.299999999957</v>
      </c>
      <c r="B491" s="18">
        <f t="shared" si="15"/>
        <v>77.822558603996484</v>
      </c>
    </row>
    <row r="492" spans="1:2" x14ac:dyDescent="0.25">
      <c r="A492" s="11">
        <f t="shared" si="14"/>
        <v>2007.3999999999569</v>
      </c>
      <c r="B492" s="18">
        <f t="shared" si="15"/>
        <v>59.962598020466558</v>
      </c>
    </row>
    <row r="493" spans="1:2" x14ac:dyDescent="0.25">
      <c r="A493" s="11">
        <f t="shared" si="14"/>
        <v>2007.4999999999568</v>
      </c>
      <c r="B493" s="18">
        <f t="shared" si="15"/>
        <v>21.826041866816816</v>
      </c>
    </row>
    <row r="494" spans="1:2" x14ac:dyDescent="0.25">
      <c r="A494" s="11">
        <f t="shared" si="14"/>
        <v>2007.5999999999567</v>
      </c>
      <c r="B494" s="18">
        <f t="shared" si="15"/>
        <v>-28.970828179597135</v>
      </c>
    </row>
    <row r="495" spans="1:2" x14ac:dyDescent="0.25">
      <c r="A495" s="11">
        <f t="shared" si="14"/>
        <v>2007.6999999999566</v>
      </c>
      <c r="B495" s="18">
        <f t="shared" si="15"/>
        <v>-78.822518603566195</v>
      </c>
    </row>
    <row r="496" spans="1:2" x14ac:dyDescent="0.25">
      <c r="A496" s="11">
        <f t="shared" si="14"/>
        <v>2007.7999999999565</v>
      </c>
      <c r="B496" s="18">
        <f t="shared" si="15"/>
        <v>-111.74297429666053</v>
      </c>
    </row>
    <row r="497" spans="1:2" x14ac:dyDescent="0.25">
      <c r="A497" s="11">
        <f t="shared" si="14"/>
        <v>2007.8999999999564</v>
      </c>
      <c r="B497" s="18">
        <f t="shared" si="15"/>
        <v>-114.62259912559209</v>
      </c>
    </row>
    <row r="498" spans="1:2" x14ac:dyDescent="0.25">
      <c r="A498" s="11">
        <f t="shared" si="14"/>
        <v>2007.9999999999563</v>
      </c>
      <c r="B498" s="18">
        <f t="shared" si="15"/>
        <v>-82.362709105363521</v>
      </c>
    </row>
    <row r="499" spans="1:2" x14ac:dyDescent="0.25">
      <c r="A499" s="11">
        <f t="shared" si="14"/>
        <v>2008.0999999999563</v>
      </c>
      <c r="B499" s="18">
        <f t="shared" si="15"/>
        <v>-20.898827717397104</v>
      </c>
    </row>
    <row r="500" spans="1:2" x14ac:dyDescent="0.25">
      <c r="A500" s="11">
        <f t="shared" si="14"/>
        <v>2008.1999999999562</v>
      </c>
      <c r="B500" s="18">
        <f t="shared" si="15"/>
        <v>53.329133911110063</v>
      </c>
    </row>
    <row r="501" spans="1:2" x14ac:dyDescent="0.25">
      <c r="A501" s="11">
        <f t="shared" si="14"/>
        <v>2008.2999999999561</v>
      </c>
      <c r="B501" s="18">
        <f t="shared" si="15"/>
        <v>117.72856858893617</v>
      </c>
    </row>
    <row r="502" spans="1:2" x14ac:dyDescent="0.25">
      <c r="A502" s="11">
        <f t="shared" si="14"/>
        <v>2008.399999999956</v>
      </c>
      <c r="B502" s="18">
        <f t="shared" si="15"/>
        <v>150.59343830752766</v>
      </c>
    </row>
    <row r="503" spans="1:2" x14ac:dyDescent="0.25">
      <c r="A503" s="11">
        <f t="shared" si="14"/>
        <v>2008.4999999999559</v>
      </c>
      <c r="B503" s="18">
        <f t="shared" si="15"/>
        <v>138.58254359737111</v>
      </c>
    </row>
    <row r="504" spans="1:2" x14ac:dyDescent="0.25">
      <c r="A504" s="11">
        <f t="shared" si="14"/>
        <v>2008.5999999999558</v>
      </c>
      <c r="B504" s="18">
        <f t="shared" si="15"/>
        <v>82.010584158376162</v>
      </c>
    </row>
    <row r="505" spans="1:2" x14ac:dyDescent="0.25">
      <c r="A505" s="11">
        <f t="shared" si="14"/>
        <v>2008.6999999999557</v>
      </c>
      <c r="B505" s="18">
        <f t="shared" si="15"/>
        <v>-4.1146356700477398</v>
      </c>
    </row>
    <row r="506" spans="1:2" x14ac:dyDescent="0.25">
      <c r="A506" s="11">
        <f t="shared" si="14"/>
        <v>2008.7999999999556</v>
      </c>
      <c r="B506" s="18">
        <f t="shared" si="15"/>
        <v>-94.017004321267223</v>
      </c>
    </row>
    <row r="507" spans="1:2" x14ac:dyDescent="0.25">
      <c r="A507" s="11">
        <f t="shared" si="14"/>
        <v>2008.8999999999555</v>
      </c>
      <c r="B507" s="18">
        <f t="shared" si="15"/>
        <v>-159.03455845239517</v>
      </c>
    </row>
    <row r="508" spans="1:2" x14ac:dyDescent="0.25">
      <c r="A508" s="11">
        <f t="shared" si="14"/>
        <v>2008.9999999999554</v>
      </c>
      <c r="B508" s="18">
        <f t="shared" si="15"/>
        <v>-176.99104532458833</v>
      </c>
    </row>
    <row r="509" spans="1:2" x14ac:dyDescent="0.25">
      <c r="A509" s="11">
        <f t="shared" si="14"/>
        <v>2009.0999999999553</v>
      </c>
      <c r="B509" s="18">
        <f t="shared" si="15"/>
        <v>-139.91654713972963</v>
      </c>
    </row>
    <row r="510" spans="1:2" x14ac:dyDescent="0.25">
      <c r="A510" s="11">
        <f t="shared" si="14"/>
        <v>2009.1999999999553</v>
      </c>
      <c r="B510" s="18">
        <f t="shared" si="15"/>
        <v>-57.381723120854652</v>
      </c>
    </row>
    <row r="511" spans="1:2" x14ac:dyDescent="0.25">
      <c r="A511" s="11">
        <f t="shared" si="14"/>
        <v>2009.2999999999552</v>
      </c>
      <c r="B511" s="18">
        <f t="shared" si="15"/>
        <v>45.901879605583829</v>
      </c>
    </row>
    <row r="512" spans="1:2" x14ac:dyDescent="0.25">
      <c r="A512" s="11">
        <f t="shared" si="14"/>
        <v>2009.3999999999551</v>
      </c>
      <c r="B512" s="18">
        <f t="shared" si="15"/>
        <v>137.64218566372904</v>
      </c>
    </row>
    <row r="513" spans="1:2" x14ac:dyDescent="0.25">
      <c r="A513" s="11">
        <f t="shared" si="14"/>
        <v>2009.499999999955</v>
      </c>
      <c r="B513" s="18">
        <f t="shared" si="15"/>
        <v>188.31877356735498</v>
      </c>
    </row>
    <row r="514" spans="1:2" x14ac:dyDescent="0.25">
      <c r="A514" s="11">
        <f t="shared" si="14"/>
        <v>2009.5999999999549</v>
      </c>
      <c r="B514" s="18">
        <f t="shared" si="15"/>
        <v>180.92352585381701</v>
      </c>
    </row>
    <row r="515" spans="1:2" x14ac:dyDescent="0.25">
      <c r="A515" s="11">
        <f t="shared" si="14"/>
        <v>2009.6999999999548</v>
      </c>
      <c r="B515" s="18">
        <f t="shared" si="15"/>
        <v>116.7980742800698</v>
      </c>
    </row>
    <row r="516" spans="1:2" x14ac:dyDescent="0.25">
      <c r="A516" s="11">
        <f t="shared" si="14"/>
        <v>2009.7999999999547</v>
      </c>
      <c r="B516" s="18">
        <f t="shared" si="15"/>
        <v>15.524736917568003</v>
      </c>
    </row>
    <row r="517" spans="1:2" x14ac:dyDescent="0.25">
      <c r="A517" s="11">
        <f t="shared" si="14"/>
        <v>2009.8999999999546</v>
      </c>
      <c r="B517" s="18">
        <f t="shared" si="15"/>
        <v>-91.196767124026323</v>
      </c>
    </row>
    <row r="518" spans="1:2" x14ac:dyDescent="0.25">
      <c r="A518" s="11">
        <f t="shared" si="14"/>
        <v>2009.9999999999545</v>
      </c>
      <c r="B518" s="18">
        <f t="shared" si="15"/>
        <v>-169.72356441687816</v>
      </c>
    </row>
    <row r="519" spans="1:2" x14ac:dyDescent="0.25">
      <c r="A519" s="11">
        <f t="shared" si="14"/>
        <v>2010.0999999999544</v>
      </c>
      <c r="B519" s="18">
        <f t="shared" si="15"/>
        <v>-195.3461194068588</v>
      </c>
    </row>
    <row r="520" spans="1:2" x14ac:dyDescent="0.25">
      <c r="A520" s="11">
        <f t="shared" si="14"/>
        <v>2010.1999999999543</v>
      </c>
      <c r="B520" s="18">
        <f t="shared" si="15"/>
        <v>-160.26180178631157</v>
      </c>
    </row>
    <row r="521" spans="1:2" x14ac:dyDescent="0.25">
      <c r="A521" s="11">
        <f t="shared" si="14"/>
        <v>2010.2999999999543</v>
      </c>
      <c r="B521" s="18">
        <f t="shared" si="15"/>
        <v>-76.007323304128676</v>
      </c>
    </row>
    <row r="522" spans="1:2" x14ac:dyDescent="0.25">
      <c r="A522" s="11">
        <f t="shared" si="14"/>
        <v>2010.3999999999542</v>
      </c>
      <c r="B522" s="18">
        <f t="shared" si="15"/>
        <v>30.427400417425229</v>
      </c>
    </row>
    <row r="523" spans="1:2" x14ac:dyDescent="0.25">
      <c r="A523" s="11">
        <f t="shared" si="14"/>
        <v>2010.4999999999541</v>
      </c>
      <c r="B523" s="18">
        <f t="shared" si="15"/>
        <v>125.46581233305466</v>
      </c>
    </row>
    <row r="524" spans="1:2" x14ac:dyDescent="0.25">
      <c r="A524" s="11">
        <f t="shared" si="14"/>
        <v>2010.599999999954</v>
      </c>
      <c r="B524" s="18">
        <f t="shared" si="15"/>
        <v>179.80766928198557</v>
      </c>
    </row>
    <row r="525" spans="1:2" x14ac:dyDescent="0.25">
      <c r="A525" s="11">
        <f t="shared" si="14"/>
        <v>2010.6999999999539</v>
      </c>
      <c r="B525" s="18">
        <f t="shared" si="15"/>
        <v>177.68517876412244</v>
      </c>
    </row>
    <row r="526" spans="1:2" x14ac:dyDescent="0.25">
      <c r="A526" s="11">
        <f t="shared" si="14"/>
        <v>2010.7999999999538</v>
      </c>
      <c r="B526" s="18">
        <f t="shared" si="15"/>
        <v>121.51346873084965</v>
      </c>
    </row>
    <row r="527" spans="1:2" x14ac:dyDescent="0.25">
      <c r="A527" s="11">
        <f t="shared" si="14"/>
        <v>2010.8999999999537</v>
      </c>
      <c r="B527" s="18">
        <f t="shared" si="15"/>
        <v>30.536966360806598</v>
      </c>
    </row>
    <row r="528" spans="1:2" x14ac:dyDescent="0.25">
      <c r="A528" s="11">
        <f t="shared" si="14"/>
        <v>2010.9999999999536</v>
      </c>
      <c r="B528" s="18">
        <f t="shared" si="15"/>
        <v>-65.896387978451003</v>
      </c>
    </row>
    <row r="529" spans="1:2" x14ac:dyDescent="0.25">
      <c r="A529" s="11">
        <f t="shared" si="14"/>
        <v>2011.0999999999535</v>
      </c>
      <c r="B529" s="18">
        <f t="shared" si="15"/>
        <v>-138.04243652400677</v>
      </c>
    </row>
    <row r="530" spans="1:2" x14ac:dyDescent="0.25">
      <c r="A530" s="11">
        <f t="shared" si="14"/>
        <v>2011.1999999999534</v>
      </c>
      <c r="B530" s="18">
        <f t="shared" si="15"/>
        <v>-165.16182429655652</v>
      </c>
    </row>
    <row r="531" spans="1:2" x14ac:dyDescent="0.25">
      <c r="A531" s="11">
        <f t="shared" si="14"/>
        <v>2011.2999999999533</v>
      </c>
      <c r="B531" s="18">
        <f t="shared" si="15"/>
        <v>-141.56743353965783</v>
      </c>
    </row>
    <row r="532" spans="1:2" x14ac:dyDescent="0.25">
      <c r="A532" s="11">
        <f t="shared" ref="A532:A547" si="16">(A531+0.1)</f>
        <v>2011.3999999999533</v>
      </c>
      <c r="B532" s="18">
        <f t="shared" ref="B532:B547" si="17">(2*$F$5*SIN(6.242*($A$18-A532)*365/$C$7)-2*$F$9*SIN(6.242*($A$18-A532)*365/$C$11))</f>
        <v>-77.524041211554817</v>
      </c>
    </row>
    <row r="533" spans="1:2" x14ac:dyDescent="0.25">
      <c r="A533" s="11">
        <f t="shared" si="16"/>
        <v>2011.4999999999532</v>
      </c>
      <c r="B533" s="18">
        <f t="shared" si="17"/>
        <v>4.9976343127875964</v>
      </c>
    </row>
    <row r="534" spans="1:2" x14ac:dyDescent="0.25">
      <c r="A534" s="11">
        <f t="shared" si="16"/>
        <v>2011.5999999999531</v>
      </c>
      <c r="B534" s="18">
        <f t="shared" si="17"/>
        <v>80.008429111468473</v>
      </c>
    </row>
    <row r="535" spans="1:2" x14ac:dyDescent="0.25">
      <c r="A535" s="11">
        <f t="shared" si="16"/>
        <v>2011.699999999953</v>
      </c>
      <c r="B535" s="18">
        <f t="shared" si="17"/>
        <v>125.89464994991246</v>
      </c>
    </row>
    <row r="536" spans="1:2" x14ac:dyDescent="0.25">
      <c r="A536" s="11">
        <f t="shared" si="16"/>
        <v>2011.7999999999529</v>
      </c>
      <c r="B536" s="18">
        <f t="shared" si="17"/>
        <v>131.73874566033103</v>
      </c>
    </row>
    <row r="537" spans="1:2" x14ac:dyDescent="0.25">
      <c r="A537" s="11">
        <f t="shared" si="16"/>
        <v>2011.8999999999528</v>
      </c>
      <c r="B537" s="18">
        <f t="shared" si="17"/>
        <v>99.684990856405236</v>
      </c>
    </row>
    <row r="538" spans="1:2" x14ac:dyDescent="0.25">
      <c r="A538" s="11">
        <f t="shared" si="16"/>
        <v>2011.9999999999527</v>
      </c>
      <c r="B538" s="18">
        <f t="shared" si="17"/>
        <v>42.938369508800683</v>
      </c>
    </row>
    <row r="539" spans="1:2" x14ac:dyDescent="0.25">
      <c r="A539" s="11">
        <f t="shared" si="16"/>
        <v>2012.0999999999526</v>
      </c>
      <c r="B539" s="18">
        <f t="shared" si="17"/>
        <v>-19.521646573318378</v>
      </c>
    </row>
    <row r="540" spans="1:2" x14ac:dyDescent="0.25">
      <c r="A540" s="11">
        <f t="shared" si="16"/>
        <v>2012.1999999999525</v>
      </c>
      <c r="B540" s="18">
        <f t="shared" si="17"/>
        <v>-69.434842281557735</v>
      </c>
    </row>
    <row r="541" spans="1:2" x14ac:dyDescent="0.25">
      <c r="A541" s="11">
        <f t="shared" si="16"/>
        <v>2012.2999999999524</v>
      </c>
      <c r="B541" s="18">
        <f t="shared" si="17"/>
        <v>-94.69461355653992</v>
      </c>
    </row>
    <row r="542" spans="1:2" x14ac:dyDescent="0.25">
      <c r="A542" s="11">
        <f t="shared" si="16"/>
        <v>2012.3999999999523</v>
      </c>
      <c r="B542" s="18">
        <f t="shared" si="17"/>
        <v>-92.07168263884887</v>
      </c>
    </row>
    <row r="543" spans="1:2" x14ac:dyDescent="0.25">
      <c r="A543" s="11">
        <f t="shared" si="16"/>
        <v>2012.4999999999523</v>
      </c>
      <c r="B543" s="18">
        <f t="shared" si="17"/>
        <v>-66.705126195302512</v>
      </c>
    </row>
    <row r="544" spans="1:2" x14ac:dyDescent="0.25">
      <c r="A544" s="11">
        <f t="shared" si="16"/>
        <v>2012.5999999999522</v>
      </c>
      <c r="B544" s="18">
        <f t="shared" si="17"/>
        <v>-29.026221774344208</v>
      </c>
    </row>
    <row r="545" spans="1:2" x14ac:dyDescent="0.25">
      <c r="A545" s="11">
        <f t="shared" si="16"/>
        <v>2012.6999999999521</v>
      </c>
      <c r="B545" s="18">
        <f t="shared" si="17"/>
        <v>9.4126775398617681</v>
      </c>
    </row>
    <row r="546" spans="1:2" x14ac:dyDescent="0.25">
      <c r="A546" s="11">
        <f t="shared" si="16"/>
        <v>2012.799999999952</v>
      </c>
      <c r="B546" s="18">
        <f t="shared" si="17"/>
        <v>39.566132293267117</v>
      </c>
    </row>
    <row r="547" spans="1:2" x14ac:dyDescent="0.25">
      <c r="A547" s="11">
        <f t="shared" si="16"/>
        <v>2012.8999999999519</v>
      </c>
      <c r="B547" s="18">
        <f t="shared" si="17"/>
        <v>56.812086192424005</v>
      </c>
    </row>
    <row r="548" spans="1:2" x14ac:dyDescent="0.25">
      <c r="B548" s="11"/>
    </row>
    <row r="549" spans="1:2" x14ac:dyDescent="0.25">
      <c r="B549" s="11"/>
    </row>
    <row r="550" spans="1:2" x14ac:dyDescent="0.25">
      <c r="B550" s="11"/>
    </row>
    <row r="551" spans="1:2" x14ac:dyDescent="0.25">
      <c r="B551" s="11"/>
    </row>
    <row r="552" spans="1:2" x14ac:dyDescent="0.25">
      <c r="B552" s="11"/>
    </row>
    <row r="553" spans="1:2" x14ac:dyDescent="0.25">
      <c r="B553" s="11"/>
    </row>
    <row r="554" spans="1:2" x14ac:dyDescent="0.25">
      <c r="B554" s="11"/>
    </row>
    <row r="555" spans="1:2" x14ac:dyDescent="0.25">
      <c r="B555" s="11"/>
    </row>
    <row r="556" spans="1:2" x14ac:dyDescent="0.25">
      <c r="B556" s="11"/>
    </row>
    <row r="557" spans="1:2" x14ac:dyDescent="0.25">
      <c r="B557" s="11"/>
    </row>
    <row r="558" spans="1:2" x14ac:dyDescent="0.25">
      <c r="B558" s="11"/>
    </row>
    <row r="559" spans="1:2" x14ac:dyDescent="0.25">
      <c r="B559" s="11"/>
    </row>
    <row r="560" spans="1:2" x14ac:dyDescent="0.25">
      <c r="B560" s="11"/>
    </row>
    <row r="561" spans="2:2" x14ac:dyDescent="0.25">
      <c r="B561" s="11"/>
    </row>
    <row r="562" spans="2:2" x14ac:dyDescent="0.25">
      <c r="B562" s="11"/>
    </row>
    <row r="563" spans="2:2" x14ac:dyDescent="0.25">
      <c r="B563" s="11"/>
    </row>
    <row r="564" spans="2:2" x14ac:dyDescent="0.25">
      <c r="B564" s="11"/>
    </row>
    <row r="565" spans="2:2" x14ac:dyDescent="0.25">
      <c r="B565" s="11"/>
    </row>
    <row r="566" spans="2:2" x14ac:dyDescent="0.25">
      <c r="B566" s="11"/>
    </row>
    <row r="567" spans="2:2" x14ac:dyDescent="0.25">
      <c r="B567" s="11"/>
    </row>
    <row r="568" spans="2:2" x14ac:dyDescent="0.25">
      <c r="B568" s="11"/>
    </row>
    <row r="569" spans="2:2" x14ac:dyDescent="0.25">
      <c r="B569" s="11"/>
    </row>
    <row r="570" spans="2:2" x14ac:dyDescent="0.25">
      <c r="B570" s="11"/>
    </row>
    <row r="571" spans="2:2" x14ac:dyDescent="0.25">
      <c r="B571" s="11"/>
    </row>
    <row r="572" spans="2:2" x14ac:dyDescent="0.25">
      <c r="B572" s="11"/>
    </row>
    <row r="573" spans="2:2" x14ac:dyDescent="0.25">
      <c r="B573" s="11"/>
    </row>
    <row r="574" spans="2:2" x14ac:dyDescent="0.25">
      <c r="B574" s="11"/>
    </row>
    <row r="575" spans="2:2" x14ac:dyDescent="0.25">
      <c r="B575" s="11"/>
    </row>
    <row r="576" spans="2:2" x14ac:dyDescent="0.25">
      <c r="B576" s="11"/>
    </row>
    <row r="577" spans="2:2" x14ac:dyDescent="0.25">
      <c r="B577" s="11"/>
    </row>
    <row r="578" spans="2:2" x14ac:dyDescent="0.25">
      <c r="B578" s="11"/>
    </row>
    <row r="579" spans="2:2" x14ac:dyDescent="0.25">
      <c r="B579" s="11"/>
    </row>
    <row r="580" spans="2:2" x14ac:dyDescent="0.25">
      <c r="B580" s="11"/>
    </row>
    <row r="581" spans="2:2" x14ac:dyDescent="0.25">
      <c r="B581" s="11"/>
    </row>
    <row r="582" spans="2:2" x14ac:dyDescent="0.25">
      <c r="B582" s="11"/>
    </row>
    <row r="583" spans="2:2" x14ac:dyDescent="0.25">
      <c r="B583" s="11"/>
    </row>
    <row r="584" spans="2:2" x14ac:dyDescent="0.25">
      <c r="B584" s="11"/>
    </row>
  </sheetData>
  <mergeCells count="1">
    <mergeCell ref="A14:B14"/>
  </mergeCells>
  <pageMargins left="0.7" right="0.7" top="0.75" bottom="0.75" header="0.3" footer="0.3"/>
  <drawing r:id="rId1"/>
  <legacyDrawing r:id="rId2"/>
  <picture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Scroll Bar 1">
              <controlPr defaultSize="0" autoPict="0">
                <anchor moveWithCells="1">
                  <from>
                    <xdr:col>3</xdr:col>
                    <xdr:colOff>0</xdr:colOff>
                    <xdr:row>3</xdr:row>
                    <xdr:rowOff>133350</xdr:rowOff>
                  </from>
                  <to>
                    <xdr:col>5</xdr:col>
                    <xdr:colOff>66675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Scroll Bar 2">
              <controlPr defaultSize="0" autoPict="0">
                <anchor moveWithCells="1">
                  <from>
                    <xdr:col>3</xdr:col>
                    <xdr:colOff>0</xdr:colOff>
                    <xdr:row>7</xdr:row>
                    <xdr:rowOff>152400</xdr:rowOff>
                  </from>
                  <to>
                    <xdr:col>4</xdr:col>
                    <xdr:colOff>581025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Amplitude</vt:lpstr>
      <vt:lpstr>Period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Sten</dc:creator>
  <cp:lastModifiedBy>Odenwald, Sten F. (GSFC-672.0)[ADNET SYSTEMS INC]</cp:lastModifiedBy>
  <dcterms:created xsi:type="dcterms:W3CDTF">2014-10-10T16:57:12Z</dcterms:created>
  <dcterms:modified xsi:type="dcterms:W3CDTF">2014-11-18T14:22:18Z</dcterms:modified>
</cp:coreProperties>
</file>