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17235" windowHeight="3660"/>
  </bookViews>
  <sheets>
    <sheet name="Introduction" sheetId="1" r:id="rId1"/>
    <sheet name="Mars" sheetId="4" r:id="rId2"/>
  </sheets>
  <calcPr calcId="145621"/>
</workbook>
</file>

<file path=xl/calcChain.xml><?xml version="1.0" encoding="utf-8"?>
<calcChain xmlns="http://schemas.openxmlformats.org/spreadsheetml/2006/main">
  <c r="I9" i="4" l="1"/>
  <c r="I10" i="4"/>
  <c r="I11" i="4" s="1"/>
  <c r="I12" i="4" s="1"/>
  <c r="I13" i="4" s="1"/>
  <c r="I14" i="4" s="1"/>
  <c r="I15" i="4" s="1"/>
  <c r="I16" i="4" s="1"/>
  <c r="I17" i="4" s="1"/>
  <c r="I8" i="4"/>
  <c r="R2" i="4"/>
  <c r="C5" i="4"/>
  <c r="F5" i="4"/>
  <c r="D58" i="4"/>
  <c r="D59" i="4"/>
  <c r="D60" i="4"/>
  <c r="D57" i="4"/>
  <c r="G56" i="4"/>
  <c r="G55" i="4"/>
  <c r="F21" i="4" l="1"/>
  <c r="F22" i="4" s="1"/>
  <c r="J15" i="4" l="1"/>
  <c r="J9" i="4"/>
  <c r="J8" i="4"/>
  <c r="J17" i="4"/>
  <c r="J7" i="4"/>
  <c r="J13" i="4"/>
  <c r="J14" i="4"/>
  <c r="J12" i="4"/>
  <c r="J11" i="4"/>
  <c r="J16" i="4"/>
  <c r="J10" i="4"/>
</calcChain>
</file>

<file path=xl/sharedStrings.xml><?xml version="1.0" encoding="utf-8"?>
<sst xmlns="http://schemas.openxmlformats.org/spreadsheetml/2006/main" count="70" uniqueCount="66">
  <si>
    <t>Exploring Heat Flow and Temperature Differences in the Martian Crust</t>
  </si>
  <si>
    <t>k</t>
  </si>
  <si>
    <t>Depth</t>
  </si>
  <si>
    <t>Temperature</t>
  </si>
  <si>
    <t>Temperature Gradient</t>
  </si>
  <si>
    <t>K/meter</t>
  </si>
  <si>
    <t>Type</t>
  </si>
  <si>
    <t>Lunar regolith</t>
  </si>
  <si>
    <t>W/cmK</t>
  </si>
  <si>
    <t>W/mK</t>
  </si>
  <si>
    <t>Apollo 15</t>
  </si>
  <si>
    <t>Apollo 17</t>
  </si>
  <si>
    <t>http://www.lpi.usra.edu/science/kring/lunar_exploration/briefings/lunar_soil_physical_properties.pdf</t>
  </si>
  <si>
    <t>Ice-free Antarctic regolith</t>
  </si>
  <si>
    <t>http://www.lpi.usra.edu/meetings/lpsc2013/pdf/2864.pdf</t>
  </si>
  <si>
    <t>Phoenix</t>
  </si>
  <si>
    <t>http://www.lpi.usra.edu/meetings/lpsc2009/pdf/1125.pdf</t>
  </si>
  <si>
    <t>Mars polar icy regolith</t>
  </si>
  <si>
    <t>JSC(Mars1) simulant</t>
  </si>
  <si>
    <t>JSC</t>
  </si>
  <si>
    <t>http://www.geology.wisc.edu/~astrobio/docs/Seiferlin_et_al_2008_Planet_Space_Sci.pdf</t>
  </si>
  <si>
    <t>Polar Regolith</t>
  </si>
  <si>
    <t>JSC Mars Soil</t>
  </si>
  <si>
    <t>milliWatts/m2</t>
  </si>
  <si>
    <t>Watts/meterK</t>
  </si>
  <si>
    <t>Thin Crust</t>
  </si>
  <si>
    <t>Thick Crust</t>
  </si>
  <si>
    <t>Tharsus</t>
  </si>
  <si>
    <t>Predicted</t>
  </si>
  <si>
    <t xml:space="preserve">Model  </t>
  </si>
  <si>
    <t>North Pole</t>
  </si>
  <si>
    <t>Heat Flow</t>
  </si>
  <si>
    <t>Heat Conductivity</t>
  </si>
  <si>
    <t>Make these selections:</t>
  </si>
  <si>
    <t>Select Surface Temperature</t>
  </si>
  <si>
    <t>K/kilometer</t>
  </si>
  <si>
    <t>(meters)</t>
  </si>
  <si>
    <t>Similar to:</t>
  </si>
  <si>
    <t>Typical of:</t>
  </si>
  <si>
    <t>References</t>
  </si>
  <si>
    <t>Source</t>
  </si>
  <si>
    <t>The inside of Mars is very warm, just like the core of our planet Earth.</t>
  </si>
  <si>
    <t>This heat travels through the planet and escapes through its surface.</t>
  </si>
  <si>
    <t>The rock and surface material of Mars acts like the insulation in the attic of a house.</t>
  </si>
  <si>
    <t>This lab lets you adjust the heat flow and type of surface material to predict how the surface temperature changes with depth.</t>
  </si>
  <si>
    <t>How it works:</t>
  </si>
  <si>
    <t>This mathematical model uses the equation F = k T/L to predict T for various depths below the surface of Mars.</t>
  </si>
  <si>
    <t>F is the heat flux leaving the surface of Mars and is measured in units of watts per square meter.</t>
  </si>
  <si>
    <t xml:space="preserve">T is the temperature difference between two points located a distance L meters apart. On Earth it is called the geothermal gradient. </t>
  </si>
  <si>
    <t>Open the 'Mars' tab below.</t>
  </si>
  <si>
    <t>You can change the heat flux for Mars by adjusting the vertical slider in column C. The selected value appears in cell C5.</t>
  </si>
  <si>
    <t>You can change the thermal conductivity constant, k, by using the slider in column F. The selected value appears in cell F5.</t>
  </si>
  <si>
    <t>Finally, adjust the surface temperature of Mars by using the horizontal slider in columns P-Q. The selected value appears in cell R2.</t>
  </si>
  <si>
    <t>Once the three values are selected in cells C5, F5 and R2, the program calculates the temperature changes</t>
  </si>
  <si>
    <t xml:space="preserve">     to a depth of 5 meters in columns I and J.</t>
  </si>
  <si>
    <t>Material</t>
  </si>
  <si>
    <t>(Kelvins)</t>
  </si>
  <si>
    <t>Kelvins</t>
  </si>
  <si>
    <t>In the winter, you heat the inside of your home to a comfortable temperature. To make sure that this heat stays inside</t>
  </si>
  <si>
    <t>your home you add insulation to your walls and attic.</t>
  </si>
  <si>
    <t>Heat energy escaping the planet's surface, called the heat flux. The change in temperature with depth</t>
  </si>
  <si>
    <t>can be used to figure out what kind of material is in the surface of Mars.</t>
  </si>
  <si>
    <t>The graph is automatically  updated with the new model.</t>
  </si>
  <si>
    <t>k is a constant that specifies how much heat travels through a meter of material for a temperature change of exactly 1 kelvin unit.</t>
  </si>
  <si>
    <t>NASA's InSight mission will deploy an instrument called a Tractor Mole to dig down 5 meters below the surface. It will trail behind itself a string of</t>
  </si>
  <si>
    <t>temperature sensors behind it in the 3-inch diameter tunnel it digs.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</si>
</sst>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00"/>
    <numFmt numFmtId="166" formatCode="0.000"/>
  </numFmts>
  <fonts count="18" x14ac:knownFonts="1">
    <font>
      <sz val="11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28"/>
      <color rgb="FFFFFF00"/>
      <name val="Calibri"/>
      <family val="2"/>
      <scheme val="minor"/>
    </font>
    <font>
      <sz val="11"/>
      <color rgb="FFFFFF00"/>
      <name val="Calibri"/>
      <family val="2"/>
      <scheme val="minor"/>
    </font>
    <font>
      <sz val="11"/>
      <color rgb="FF666633"/>
      <name val="Calibri"/>
      <family val="2"/>
      <scheme val="minor"/>
    </font>
    <font>
      <b/>
      <sz val="11"/>
      <color rgb="FFFFFF00"/>
      <name val="Calibri"/>
      <family val="2"/>
      <scheme val="minor"/>
    </font>
    <font>
      <b/>
      <sz val="12"/>
      <color rgb="FFFFFF00"/>
      <name val="Arial"/>
      <family val="2"/>
    </font>
    <font>
      <sz val="12"/>
      <color rgb="FFFFFF00"/>
      <name val="Arial"/>
      <family val="2"/>
    </font>
    <font>
      <b/>
      <sz val="16"/>
      <color rgb="FFFFFF00"/>
      <name val="Calibri"/>
      <family val="2"/>
      <scheme val="minor"/>
    </font>
    <font>
      <b/>
      <sz val="14"/>
      <color rgb="FFFFFF00"/>
      <name val="Calibri"/>
      <family val="2"/>
      <scheme val="minor"/>
    </font>
    <font>
      <sz val="12"/>
      <color rgb="FFFFFF00"/>
      <name val="Calibri"/>
      <family val="2"/>
      <scheme val="minor"/>
    </font>
    <font>
      <sz val="14"/>
      <color rgb="FFFFFF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0"/>
      <color rgb="FFFFFF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7" fillId="0" borderId="0" applyNumberFormat="0" applyFill="0" applyBorder="0" applyAlignment="0" applyProtection="0"/>
  </cellStyleXfs>
  <cellXfs count="31">
    <xf numFmtId="0" fontId="0" fillId="0" borderId="0" xfId="0"/>
    <xf numFmtId="0" fontId="1" fillId="0" borderId="0" xfId="0" applyFont="1"/>
    <xf numFmtId="164" fontId="0" fillId="0" borderId="0" xfId="0" applyNumberForma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166" fontId="4" fillId="0" borderId="0" xfId="0" applyNumberFormat="1" applyFont="1"/>
    <xf numFmtId="1" fontId="4" fillId="0" borderId="0" xfId="0" applyNumberFormat="1" applyFont="1"/>
    <xf numFmtId="0" fontId="5" fillId="0" borderId="0" xfId="0" applyFont="1" applyAlignment="1"/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164" fontId="10" fillId="0" borderId="0" xfId="0" applyNumberFormat="1" applyFont="1" applyAlignment="1">
      <alignment horizontal="center"/>
    </xf>
    <xf numFmtId="0" fontId="6" fillId="0" borderId="0" xfId="0" applyFont="1" applyAlignment="1">
      <alignment horizontal="left"/>
    </xf>
    <xf numFmtId="165" fontId="6" fillId="0" borderId="0" xfId="0" applyNumberFormat="1" applyFont="1"/>
    <xf numFmtId="164" fontId="2" fillId="0" borderId="1" xfId="0" applyNumberFormat="1" applyFont="1" applyBorder="1"/>
    <xf numFmtId="2" fontId="2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3" fillId="0" borderId="0" xfId="0" applyFont="1"/>
    <xf numFmtId="0" fontId="14" fillId="0" borderId="0" xfId="0" applyFont="1"/>
    <xf numFmtId="0" fontId="15" fillId="0" borderId="0" xfId="0" applyFont="1"/>
    <xf numFmtId="0" fontId="17" fillId="0" borderId="0" xfId="1"/>
    <xf numFmtId="0" fontId="1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6666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7620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Mars!$I$7:$I$34</c:f>
              <c:numCache>
                <c:formatCode>General</c:formatCode>
                <c:ptCount val="28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</c:numCache>
            </c:numRef>
          </c:xVal>
          <c:yVal>
            <c:numRef>
              <c:f>Mars!$J$7:$J$34</c:f>
              <c:numCache>
                <c:formatCode>0.0</c:formatCode>
                <c:ptCount val="28"/>
                <c:pt idx="0">
                  <c:v>220.4</c:v>
                </c:pt>
                <c:pt idx="1">
                  <c:v>221.02500000000001</c:v>
                </c:pt>
                <c:pt idx="2">
                  <c:v>221.65</c:v>
                </c:pt>
                <c:pt idx="3">
                  <c:v>222.27500000000001</c:v>
                </c:pt>
                <c:pt idx="4">
                  <c:v>222.9</c:v>
                </c:pt>
                <c:pt idx="5">
                  <c:v>223.52500000000001</c:v>
                </c:pt>
                <c:pt idx="6">
                  <c:v>224.15</c:v>
                </c:pt>
                <c:pt idx="7">
                  <c:v>224.77500000000001</c:v>
                </c:pt>
                <c:pt idx="8">
                  <c:v>225.4</c:v>
                </c:pt>
                <c:pt idx="9">
                  <c:v>226.02500000000001</c:v>
                </c:pt>
                <c:pt idx="10">
                  <c:v>226.65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9493888"/>
        <c:axId val="69494464"/>
      </c:scatterChart>
      <c:valAx>
        <c:axId val="69493888"/>
        <c:scaling>
          <c:orientation val="minMax"/>
          <c:max val="5"/>
        </c:scaling>
        <c:delete val="0"/>
        <c:axPos val="b"/>
        <c:majorGridlines>
          <c:spPr>
            <a:ln>
              <a:solidFill>
                <a:srgbClr val="FFFF00"/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 sz="1400"/>
                  <a:t>Distance</a:t>
                </a:r>
                <a:r>
                  <a:rPr lang="en-US" sz="1400" baseline="0"/>
                  <a:t> Below Surface (meters)</a:t>
                </a:r>
                <a:endParaRPr lang="en-US" sz="1400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69494464"/>
        <c:crosses val="autoZero"/>
        <c:crossBetween val="midCat"/>
        <c:majorUnit val="0.5"/>
      </c:valAx>
      <c:valAx>
        <c:axId val="69494464"/>
        <c:scaling>
          <c:orientation val="minMax"/>
          <c:max val="240"/>
          <c:min val="215"/>
        </c:scaling>
        <c:delete val="0"/>
        <c:axPos val="l"/>
        <c:majorGridlines>
          <c:spPr>
            <a:ln>
              <a:solidFill>
                <a:srgbClr val="FFFF00"/>
              </a:solidFill>
              <a:prstDash val="dash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600"/>
                  <a:t>Temperaure (Celsius)</a:t>
                </a:r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nextTo"/>
        <c:spPr>
          <a:ln w="6350"/>
        </c:spPr>
        <c:txPr>
          <a:bodyPr/>
          <a:lstStyle/>
          <a:p>
            <a:pPr>
              <a:defRPr sz="1200"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69493888"/>
        <c:crosses val="autoZero"/>
        <c:crossBetween val="midCat"/>
        <c:majorUnit val="5"/>
      </c:valAx>
      <c:spPr>
        <a:solidFill>
          <a:schemeClr val="tx1">
            <a:alpha val="9000"/>
          </a:schemeClr>
        </a:solidFill>
      </c:spPr>
    </c:plotArea>
    <c:plotVisOnly val="1"/>
    <c:dispBlanksAs val="gap"/>
    <c:showDLblsOverMax val="0"/>
  </c:chart>
  <c:spPr>
    <a:solidFill>
      <a:schemeClr val="bg1">
        <a:alpha val="46000"/>
      </a:schemeClr>
    </a:solidFill>
    <a:ln>
      <a:solidFill>
        <a:srgbClr val="FFFF00"/>
      </a:solidFill>
    </a:ln>
  </c:spPr>
  <c:printSettings>
    <c:headerFooter/>
    <c:pageMargins b="0.75" l="0.7" r="0.7" t="0.75" header="0.3" footer="0.3"/>
    <c:pageSetup/>
  </c:printSettings>
</c:chartSpace>
</file>

<file path=xl/ctrlProps/ctrlProp1.xml><?xml version="1.0" encoding="utf-8"?>
<formControlPr xmlns="http://schemas.microsoft.com/office/spreadsheetml/2009/9/main" objectType="Scroll" dx="16" fmlaLink="$F$6" max="100" page="10" val="95"/>
</file>

<file path=xl/ctrlProps/ctrlProp2.xml><?xml version="1.0" encoding="utf-8"?>
<formControlPr xmlns="http://schemas.microsoft.com/office/spreadsheetml/2009/9/main" objectType="Scroll" dx="16" fmlaLink="$C$6" max="100" page="10" val="100"/>
</file>

<file path=xl/ctrlProps/ctrlProp3.xml><?xml version="1.0" encoding="utf-8"?>
<formControlPr xmlns="http://schemas.microsoft.com/office/spreadsheetml/2009/9/main" objectType="Scroll" dx="16" fmlaLink="$O$2" horiz="1" max="100" page="10" val="2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590550</xdr:colOff>
          <xdr:row>6</xdr:row>
          <xdr:rowOff>152400</xdr:rowOff>
        </xdr:from>
        <xdr:to>
          <xdr:col>5</xdr:col>
          <xdr:colOff>314325</xdr:colOff>
          <xdr:row>16</xdr:row>
          <xdr:rowOff>38100</xdr:rowOff>
        </xdr:to>
        <xdr:sp macro="" textlink="">
          <xdr:nvSpPr>
            <xdr:cNvPr id="1025" name="Scroll Bar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11</xdr:col>
      <xdr:colOff>76200</xdr:colOff>
      <xdr:row>4</xdr:row>
      <xdr:rowOff>14287</xdr:rowOff>
    </xdr:from>
    <xdr:to>
      <xdr:col>18</xdr:col>
      <xdr:colOff>381000</xdr:colOff>
      <xdr:row>18</xdr:row>
      <xdr:rowOff>90487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7</xdr:row>
          <xdr:rowOff>0</xdr:rowOff>
        </xdr:from>
        <xdr:to>
          <xdr:col>2</xdr:col>
          <xdr:colOff>381000</xdr:colOff>
          <xdr:row>16</xdr:row>
          <xdr:rowOff>66675</xdr:rowOff>
        </xdr:to>
        <xdr:sp macro="" textlink="">
          <xdr:nvSpPr>
            <xdr:cNvPr id="1028" name="Scroll Bar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0</xdr:row>
          <xdr:rowOff>142875</xdr:rowOff>
        </xdr:from>
        <xdr:to>
          <xdr:col>16</xdr:col>
          <xdr:colOff>628650</xdr:colOff>
          <xdr:row>1</xdr:row>
          <xdr:rowOff>238125</xdr:rowOff>
        </xdr:to>
        <xdr:sp macro="" textlink="">
          <xdr:nvSpPr>
            <xdr:cNvPr id="1029" name="Scroll Bar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geology.wisc.edu/~astrobio/docs/Seiferlin_et_al_2008_Planet_Space_Sci.pdf" TargetMode="External"/><Relationship Id="rId6" Type="http://schemas.openxmlformats.org/officeDocument/2006/relationships/ctrlProp" Target="../ctrlProps/ctrlProp1.xml"/><Relationship Id="rId5" Type="http://schemas.openxmlformats.org/officeDocument/2006/relationships/image" Target="../media/image2.jpeg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7:T38"/>
  <sheetViews>
    <sheetView showGridLines="0" tabSelected="1" workbookViewId="0">
      <selection activeCell="D7" sqref="D7"/>
    </sheetView>
  </sheetViews>
  <sheetFormatPr defaultRowHeight="15" x14ac:dyDescent="0.25"/>
  <sheetData>
    <row r="7" spans="3:20" ht="36" x14ac:dyDescent="0.55000000000000004">
      <c r="C7" s="1"/>
      <c r="D7" s="9" t="s">
        <v>0</v>
      </c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10"/>
      <c r="R7" s="10"/>
      <c r="S7" s="10"/>
      <c r="T7" s="10"/>
    </row>
    <row r="9" spans="3:20" ht="15.75" x14ac:dyDescent="0.25"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</row>
    <row r="10" spans="3:20" ht="18.75" x14ac:dyDescent="0.3">
      <c r="E10" s="23" t="s">
        <v>58</v>
      </c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2"/>
    </row>
    <row r="11" spans="3:20" ht="18.75" x14ac:dyDescent="0.3">
      <c r="E11" s="23" t="s">
        <v>59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2"/>
    </row>
    <row r="12" spans="3:20" ht="18.75" x14ac:dyDescent="0.3">
      <c r="E12" s="23" t="s">
        <v>41</v>
      </c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2"/>
    </row>
    <row r="13" spans="3:20" ht="18.75" x14ac:dyDescent="0.3">
      <c r="E13" s="23" t="s">
        <v>42</v>
      </c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</row>
    <row r="14" spans="3:20" ht="18.75" x14ac:dyDescent="0.3">
      <c r="E14" s="23" t="s">
        <v>43</v>
      </c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</row>
    <row r="15" spans="3:20" ht="18.75" x14ac:dyDescent="0.3">
      <c r="E15" s="23" t="s">
        <v>60</v>
      </c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</row>
    <row r="16" spans="3:20" ht="18.75" x14ac:dyDescent="0.3">
      <c r="E16" s="23" t="s">
        <v>61</v>
      </c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</row>
    <row r="17" spans="4:18" ht="18.75" x14ac:dyDescent="0.3"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</row>
    <row r="18" spans="4:18" ht="18.75" x14ac:dyDescent="0.3">
      <c r="E18" s="23" t="s">
        <v>44</v>
      </c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</row>
    <row r="22" spans="4:18" ht="26.25" x14ac:dyDescent="0.4">
      <c r="D22" s="26" t="s">
        <v>45</v>
      </c>
      <c r="E22" s="26"/>
      <c r="F22" s="26"/>
    </row>
    <row r="24" spans="4:18" ht="18.75" x14ac:dyDescent="0.3">
      <c r="E24" s="23" t="s">
        <v>46</v>
      </c>
    </row>
    <row r="25" spans="4:18" ht="18.75" x14ac:dyDescent="0.3">
      <c r="E25" s="23" t="s">
        <v>47</v>
      </c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</row>
    <row r="26" spans="4:18" ht="18.75" x14ac:dyDescent="0.3">
      <c r="E26" s="23" t="s">
        <v>63</v>
      </c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</row>
    <row r="27" spans="4:18" ht="18.75" x14ac:dyDescent="0.3">
      <c r="E27" s="23" t="s">
        <v>48</v>
      </c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</row>
    <row r="28" spans="4:18" ht="18.75" x14ac:dyDescent="0.3"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</row>
    <row r="29" spans="4:18" ht="18.75" x14ac:dyDescent="0.3">
      <c r="E29" s="23" t="s">
        <v>49</v>
      </c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</row>
    <row r="30" spans="4:18" ht="18.75" x14ac:dyDescent="0.3">
      <c r="E30" s="23" t="s">
        <v>50</v>
      </c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</row>
    <row r="31" spans="4:18" ht="18.75" x14ac:dyDescent="0.3">
      <c r="E31" s="23" t="s">
        <v>51</v>
      </c>
    </row>
    <row r="32" spans="4:18" ht="18.75" x14ac:dyDescent="0.3">
      <c r="E32" s="23" t="s">
        <v>52</v>
      </c>
    </row>
    <row r="33" spans="5:5" ht="18.75" x14ac:dyDescent="0.3">
      <c r="E33" s="23" t="s">
        <v>53</v>
      </c>
    </row>
    <row r="34" spans="5:5" ht="18.75" x14ac:dyDescent="0.3">
      <c r="E34" s="23" t="s">
        <v>54</v>
      </c>
    </row>
    <row r="35" spans="5:5" ht="18.75" x14ac:dyDescent="0.3">
      <c r="E35" s="23" t="s">
        <v>62</v>
      </c>
    </row>
    <row r="37" spans="5:5" ht="18.75" x14ac:dyDescent="0.3">
      <c r="E37" s="23" t="s">
        <v>64</v>
      </c>
    </row>
    <row r="38" spans="5:5" ht="18.75" x14ac:dyDescent="0.3">
      <c r="E38" s="23" t="s">
        <v>65</v>
      </c>
    </row>
  </sheetData>
  <mergeCells count="1">
    <mergeCell ref="D22:F22"/>
  </mergeCells>
  <pageMargins left="0.7" right="0.7" top="0.75" bottom="0.75" header="0.3" footer="0.3"/>
  <pageSetup orientation="portrait" horizontalDpi="4294967293" verticalDpi="0" r:id="rId1"/>
  <picture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S60"/>
  <sheetViews>
    <sheetView showGridLines="0" zoomScaleNormal="100" workbookViewId="0">
      <selection activeCell="S2" sqref="S2"/>
    </sheetView>
  </sheetViews>
  <sheetFormatPr defaultRowHeight="15" x14ac:dyDescent="0.25"/>
  <cols>
    <col min="1" max="1" width="13.85546875" customWidth="1"/>
    <col min="2" max="2" width="6.7109375" customWidth="1"/>
    <col min="3" max="3" width="6.28515625" customWidth="1"/>
    <col min="4" max="4" width="15.28515625" customWidth="1"/>
    <col min="5" max="5" width="10" customWidth="1"/>
    <col min="6" max="6" width="7.140625" customWidth="1"/>
    <col min="7" max="7" width="13.140625" customWidth="1"/>
    <col min="8" max="8" width="6" customWidth="1"/>
    <col min="9" max="9" width="10.42578125" customWidth="1"/>
    <col min="10" max="10" width="15.140625" customWidth="1"/>
    <col min="11" max="11" width="3" customWidth="1"/>
    <col min="14" max="14" width="14" customWidth="1"/>
    <col min="15" max="15" width="4.42578125" customWidth="1"/>
    <col min="17" max="17" width="9.85546875" customWidth="1"/>
    <col min="18" max="18" width="7.42578125" customWidth="1"/>
    <col min="19" max="19" width="7.28515625" customWidth="1"/>
  </cols>
  <sheetData>
    <row r="2" spans="2:19" ht="21" x14ac:dyDescent="0.35">
      <c r="C2" s="28" t="s">
        <v>33</v>
      </c>
      <c r="D2" s="28"/>
      <c r="E2" s="28"/>
      <c r="F2" s="28"/>
      <c r="G2" s="28"/>
      <c r="I2" s="30" t="s">
        <v>28</v>
      </c>
      <c r="J2" s="30"/>
      <c r="L2" s="27" t="s">
        <v>34</v>
      </c>
      <c r="M2" s="27"/>
      <c r="N2" s="27"/>
      <c r="O2" s="11">
        <v>2</v>
      </c>
      <c r="R2" s="21">
        <f>(220+O2*20/100)</f>
        <v>220.4</v>
      </c>
      <c r="S2" t="s">
        <v>57</v>
      </c>
    </row>
    <row r="3" spans="2:19" ht="21" x14ac:dyDescent="0.35">
      <c r="B3" s="28" t="s">
        <v>31</v>
      </c>
      <c r="C3" s="28"/>
      <c r="D3" s="28"/>
      <c r="E3" s="28" t="s">
        <v>32</v>
      </c>
      <c r="F3" s="28"/>
      <c r="G3" s="28"/>
      <c r="H3" s="5"/>
      <c r="I3" s="29" t="s">
        <v>29</v>
      </c>
      <c r="J3" s="29"/>
    </row>
    <row r="4" spans="2:19" ht="15" customHeight="1" x14ac:dyDescent="0.35">
      <c r="B4" s="5"/>
      <c r="C4" s="5"/>
      <c r="D4" s="5"/>
      <c r="E4" s="5"/>
      <c r="F4" s="5"/>
      <c r="G4" s="5"/>
      <c r="H4" s="5"/>
      <c r="I4" s="4"/>
      <c r="J4" s="4"/>
    </row>
    <row r="5" spans="2:19" ht="18.75" x14ac:dyDescent="0.3">
      <c r="C5" s="19">
        <f>(5+C6*25/100)</f>
        <v>30</v>
      </c>
      <c r="D5" t="s">
        <v>23</v>
      </c>
      <c r="F5" s="20">
        <f>(0.1-(F6)*0.0008)</f>
        <v>2.4000000000000007E-2</v>
      </c>
      <c r="G5" t="s">
        <v>24</v>
      </c>
      <c r="I5" s="14" t="s">
        <v>2</v>
      </c>
      <c r="J5" s="14" t="s">
        <v>3</v>
      </c>
    </row>
    <row r="6" spans="2:19" ht="15.75" x14ac:dyDescent="0.25">
      <c r="C6" s="11">
        <v>100</v>
      </c>
      <c r="F6" s="11">
        <v>95</v>
      </c>
      <c r="I6" s="14" t="s">
        <v>36</v>
      </c>
      <c r="J6" s="14" t="s">
        <v>56</v>
      </c>
    </row>
    <row r="7" spans="2:19" ht="15.75" x14ac:dyDescent="0.25">
      <c r="E7" s="3"/>
      <c r="G7" s="13" t="s">
        <v>55</v>
      </c>
      <c r="I7" s="15">
        <v>0</v>
      </c>
      <c r="J7" s="16">
        <f t="shared" ref="J7:J17" si="0">($R$2+($F$21*I7))</f>
        <v>220.4</v>
      </c>
    </row>
    <row r="8" spans="2:19" ht="15.75" x14ac:dyDescent="0.25">
      <c r="D8" s="17" t="s">
        <v>38</v>
      </c>
      <c r="G8" s="13" t="s">
        <v>37</v>
      </c>
      <c r="I8" s="15">
        <f>(I7+0.5)</f>
        <v>0.5</v>
      </c>
      <c r="J8" s="16">
        <f t="shared" si="0"/>
        <v>221.02500000000001</v>
      </c>
    </row>
    <row r="9" spans="2:19" ht="18.75" x14ac:dyDescent="0.3">
      <c r="E9" s="4">
        <v>0.1</v>
      </c>
      <c r="I9" s="15">
        <f t="shared" ref="I9:I16" si="1">(I8+0.5)</f>
        <v>1</v>
      </c>
      <c r="J9" s="16">
        <f t="shared" si="0"/>
        <v>221.65</v>
      </c>
    </row>
    <row r="10" spans="2:19" ht="18.75" x14ac:dyDescent="0.3">
      <c r="B10" s="4">
        <v>5</v>
      </c>
      <c r="D10" s="10" t="s">
        <v>25</v>
      </c>
      <c r="G10" s="10" t="s">
        <v>21</v>
      </c>
      <c r="I10" s="15">
        <f t="shared" si="1"/>
        <v>1.5</v>
      </c>
      <c r="J10" s="16">
        <f t="shared" si="0"/>
        <v>222.27500000000001</v>
      </c>
    </row>
    <row r="11" spans="2:19" ht="20.25" customHeight="1" x14ac:dyDescent="0.3">
      <c r="B11" s="4">
        <v>10</v>
      </c>
      <c r="D11" s="10" t="s">
        <v>30</v>
      </c>
      <c r="E11" s="4">
        <v>0.08</v>
      </c>
      <c r="G11" s="10"/>
      <c r="I11" s="15">
        <f t="shared" si="1"/>
        <v>2</v>
      </c>
      <c r="J11" s="16">
        <f t="shared" si="0"/>
        <v>222.9</v>
      </c>
    </row>
    <row r="12" spans="2:19" ht="18.75" x14ac:dyDescent="0.3">
      <c r="B12" s="4">
        <v>15</v>
      </c>
      <c r="D12" s="10"/>
      <c r="E12" s="4"/>
      <c r="G12" s="10"/>
      <c r="I12" s="15">
        <f t="shared" si="1"/>
        <v>2.5</v>
      </c>
      <c r="J12" s="16">
        <f t="shared" si="0"/>
        <v>223.52500000000001</v>
      </c>
    </row>
    <row r="13" spans="2:19" ht="21.75" customHeight="1" x14ac:dyDescent="0.3">
      <c r="B13" s="4">
        <v>20</v>
      </c>
      <c r="D13" s="10"/>
      <c r="E13" s="4">
        <v>0.05</v>
      </c>
      <c r="G13" s="10"/>
      <c r="I13" s="15">
        <f t="shared" si="1"/>
        <v>3</v>
      </c>
      <c r="J13" s="16">
        <f t="shared" si="0"/>
        <v>224.15</v>
      </c>
    </row>
    <row r="14" spans="2:19" ht="18.75" customHeight="1" x14ac:dyDescent="0.3">
      <c r="B14" s="4">
        <v>25</v>
      </c>
      <c r="D14" s="10" t="s">
        <v>27</v>
      </c>
      <c r="E14" s="4"/>
      <c r="G14" s="10"/>
      <c r="I14" s="15">
        <f t="shared" si="1"/>
        <v>3.5</v>
      </c>
      <c r="J14" s="16">
        <f t="shared" si="0"/>
        <v>224.77500000000001</v>
      </c>
    </row>
    <row r="15" spans="2:19" ht="23.25" customHeight="1" x14ac:dyDescent="0.3">
      <c r="B15" s="4">
        <v>30</v>
      </c>
      <c r="D15" s="10" t="s">
        <v>26</v>
      </c>
      <c r="E15" s="4">
        <v>0.02</v>
      </c>
      <c r="G15" s="10" t="s">
        <v>22</v>
      </c>
      <c r="I15" s="15">
        <f t="shared" si="1"/>
        <v>4</v>
      </c>
      <c r="J15" s="16">
        <f t="shared" si="0"/>
        <v>225.4</v>
      </c>
    </row>
    <row r="16" spans="2:19" ht="18.75" x14ac:dyDescent="0.3">
      <c r="B16" s="4"/>
      <c r="E16" s="3"/>
      <c r="I16" s="15">
        <f t="shared" si="1"/>
        <v>4.5</v>
      </c>
      <c r="J16" s="16">
        <f t="shared" si="0"/>
        <v>226.02500000000001</v>
      </c>
    </row>
    <row r="17" spans="2:10" ht="18.75" x14ac:dyDescent="0.3">
      <c r="B17" s="4"/>
      <c r="I17" s="15">
        <f>(I16+0.5)</f>
        <v>5</v>
      </c>
      <c r="J17" s="16">
        <f t="shared" si="0"/>
        <v>226.65</v>
      </c>
    </row>
    <row r="18" spans="2:10" x14ac:dyDescent="0.25">
      <c r="I18" s="3"/>
      <c r="J18" s="6"/>
    </row>
    <row r="19" spans="2:10" x14ac:dyDescent="0.25">
      <c r="I19" s="3"/>
      <c r="J19" s="6"/>
    </row>
    <row r="20" spans="2:10" x14ac:dyDescent="0.25">
      <c r="I20" s="3"/>
      <c r="J20" s="6"/>
    </row>
    <row r="21" spans="2:10" ht="18.75" x14ac:dyDescent="0.3">
      <c r="D21" s="27" t="s">
        <v>4</v>
      </c>
      <c r="E21" s="27"/>
      <c r="F21" s="7">
        <f>(0.001*C5/F5)</f>
        <v>1.2499999999999996</v>
      </c>
      <c r="G21" s="3" t="s">
        <v>5</v>
      </c>
      <c r="I21" s="3"/>
      <c r="J21" s="6"/>
    </row>
    <row r="22" spans="2:10" ht="15.75" x14ac:dyDescent="0.25">
      <c r="F22" s="8">
        <f>(F21*1000)</f>
        <v>1249.9999999999995</v>
      </c>
      <c r="G22" s="3" t="s">
        <v>35</v>
      </c>
      <c r="I22" s="3"/>
      <c r="J22" s="6"/>
    </row>
    <row r="23" spans="2:10" x14ac:dyDescent="0.25">
      <c r="I23" s="3"/>
      <c r="J23" s="6"/>
    </row>
    <row r="24" spans="2:10" x14ac:dyDescent="0.25">
      <c r="I24" s="3"/>
      <c r="J24" s="6"/>
    </row>
    <row r="25" spans="2:10" x14ac:dyDescent="0.25">
      <c r="I25" s="3"/>
      <c r="J25" s="6"/>
    </row>
    <row r="26" spans="2:10" x14ac:dyDescent="0.25">
      <c r="I26" s="3"/>
      <c r="J26" s="6"/>
    </row>
    <row r="27" spans="2:10" x14ac:dyDescent="0.25">
      <c r="I27" s="3"/>
      <c r="J27" s="6"/>
    </row>
    <row r="28" spans="2:10" x14ac:dyDescent="0.25">
      <c r="I28" s="3"/>
      <c r="J28" s="6"/>
    </row>
    <row r="29" spans="2:10" x14ac:dyDescent="0.25">
      <c r="I29" s="3"/>
      <c r="J29" s="6"/>
    </row>
    <row r="30" spans="2:10" x14ac:dyDescent="0.25">
      <c r="I30" s="3"/>
      <c r="J30" s="6"/>
    </row>
    <row r="31" spans="2:10" x14ac:dyDescent="0.25">
      <c r="I31" s="3"/>
      <c r="J31" s="6"/>
    </row>
    <row r="32" spans="2:10" x14ac:dyDescent="0.25">
      <c r="I32" s="3"/>
      <c r="J32" s="6"/>
    </row>
    <row r="33" spans="10:10" x14ac:dyDescent="0.25">
      <c r="J33" s="2"/>
    </row>
    <row r="34" spans="10:10" x14ac:dyDescent="0.25">
      <c r="J34" s="2"/>
    </row>
    <row r="50" spans="1:17" x14ac:dyDescent="0.2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x14ac:dyDescent="0.2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  <row r="52" spans="1:17" x14ac:dyDescent="0.2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</row>
    <row r="53" spans="1:17" x14ac:dyDescent="0.25">
      <c r="A53" s="10" t="s">
        <v>6</v>
      </c>
      <c r="B53" s="10"/>
      <c r="C53" s="10"/>
      <c r="D53" s="12" t="s">
        <v>1</v>
      </c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</row>
    <row r="54" spans="1:17" x14ac:dyDescent="0.25">
      <c r="A54" s="10"/>
      <c r="B54" s="10"/>
      <c r="C54" s="10"/>
      <c r="D54" s="10"/>
      <c r="E54" s="10"/>
      <c r="F54" s="10"/>
      <c r="G54" s="10"/>
      <c r="H54" s="10"/>
      <c r="I54" s="10" t="s">
        <v>40</v>
      </c>
      <c r="J54" s="10"/>
      <c r="K54" s="10"/>
      <c r="L54" s="10" t="s">
        <v>39</v>
      </c>
      <c r="M54" s="10"/>
      <c r="N54" s="10"/>
      <c r="O54" s="10"/>
      <c r="P54" s="10"/>
      <c r="Q54" s="10"/>
    </row>
    <row r="55" spans="1:17" x14ac:dyDescent="0.25">
      <c r="A55" s="10" t="s">
        <v>7</v>
      </c>
      <c r="B55" s="10"/>
      <c r="C55" s="10"/>
      <c r="D55" s="18">
        <v>1.4999999999999999E-4</v>
      </c>
      <c r="E55" s="18"/>
      <c r="F55" s="10" t="s">
        <v>8</v>
      </c>
      <c r="G55" s="10">
        <f>(D55*100)</f>
        <v>1.4999999999999999E-2</v>
      </c>
      <c r="H55" s="10" t="s">
        <v>9</v>
      </c>
      <c r="I55" s="10" t="s">
        <v>10</v>
      </c>
      <c r="J55" s="10"/>
      <c r="K55" s="10" t="s">
        <v>12</v>
      </c>
      <c r="L55" s="10"/>
      <c r="M55" s="10"/>
      <c r="N55" s="10"/>
      <c r="O55" s="10"/>
      <c r="P55" s="10"/>
      <c r="Q55" s="10"/>
    </row>
    <row r="56" spans="1:17" x14ac:dyDescent="0.25">
      <c r="A56" s="10" t="s">
        <v>7</v>
      </c>
      <c r="B56" s="10"/>
      <c r="C56" s="10"/>
      <c r="D56" s="10">
        <v>2.9500000000000001E-4</v>
      </c>
      <c r="E56" s="10"/>
      <c r="F56" s="10"/>
      <c r="G56" s="10">
        <f>(D56*100)</f>
        <v>2.9500000000000002E-2</v>
      </c>
      <c r="H56" s="10"/>
      <c r="I56" s="10" t="s">
        <v>11</v>
      </c>
      <c r="J56" s="10"/>
      <c r="K56" s="10" t="s">
        <v>12</v>
      </c>
      <c r="L56" s="10"/>
      <c r="M56" s="10"/>
      <c r="N56" s="10"/>
      <c r="O56" s="10"/>
      <c r="P56" s="10"/>
      <c r="Q56" s="10"/>
    </row>
    <row r="57" spans="1:17" x14ac:dyDescent="0.25">
      <c r="A57" s="10" t="s">
        <v>13</v>
      </c>
      <c r="B57" s="10"/>
      <c r="C57" s="10"/>
      <c r="D57" s="10">
        <f>(G57/100)</f>
        <v>4.0000000000000001E-3</v>
      </c>
      <c r="E57" s="10"/>
      <c r="F57" s="10"/>
      <c r="G57" s="10">
        <v>0.4</v>
      </c>
      <c r="H57" s="10"/>
      <c r="I57" s="10"/>
      <c r="J57" s="10"/>
      <c r="K57" s="10" t="s">
        <v>14</v>
      </c>
      <c r="L57" s="10"/>
      <c r="M57" s="10"/>
      <c r="N57" s="10"/>
      <c r="O57" s="10"/>
      <c r="P57" s="10"/>
      <c r="Q57" s="10"/>
    </row>
    <row r="58" spans="1:17" x14ac:dyDescent="0.25">
      <c r="A58" s="10" t="s">
        <v>17</v>
      </c>
      <c r="B58" s="10"/>
      <c r="C58" s="10"/>
      <c r="D58" s="10">
        <f t="shared" ref="D58:D60" si="2">(G58/100)</f>
        <v>1E-3</v>
      </c>
      <c r="E58" s="10"/>
      <c r="F58" s="10"/>
      <c r="G58" s="10">
        <v>0.1</v>
      </c>
      <c r="H58" s="10"/>
      <c r="I58" s="10" t="s">
        <v>15</v>
      </c>
      <c r="J58" s="10"/>
      <c r="K58" s="10" t="s">
        <v>16</v>
      </c>
      <c r="L58" s="10"/>
      <c r="M58" s="10"/>
      <c r="N58" s="10"/>
      <c r="O58" s="10"/>
      <c r="P58" s="10"/>
      <c r="Q58" s="10"/>
    </row>
    <row r="59" spans="1:17" x14ac:dyDescent="0.25">
      <c r="A59" s="10" t="s">
        <v>18</v>
      </c>
      <c r="B59" s="10"/>
      <c r="C59" s="10"/>
      <c r="D59" s="10">
        <f t="shared" si="2"/>
        <v>5.0000000000000001E-4</v>
      </c>
      <c r="E59" s="10"/>
      <c r="F59" s="10"/>
      <c r="G59" s="10">
        <v>0.05</v>
      </c>
      <c r="H59" s="10"/>
      <c r="I59" s="10" t="s">
        <v>19</v>
      </c>
      <c r="J59" s="10"/>
      <c r="K59" s="25" t="s">
        <v>20</v>
      </c>
      <c r="L59" s="10"/>
      <c r="M59" s="10"/>
      <c r="N59" s="10"/>
      <c r="O59" s="10"/>
      <c r="P59" s="10"/>
      <c r="Q59" s="10"/>
    </row>
    <row r="60" spans="1:17" x14ac:dyDescent="0.25">
      <c r="A60" s="10"/>
      <c r="B60" s="10"/>
      <c r="C60" s="10"/>
      <c r="D60" s="10">
        <f t="shared" si="2"/>
        <v>3.0000000000000001E-3</v>
      </c>
      <c r="E60" s="10"/>
      <c r="F60" s="10"/>
      <c r="G60" s="10">
        <v>0.3</v>
      </c>
      <c r="H60" s="10"/>
      <c r="I60" s="10" t="s">
        <v>19</v>
      </c>
      <c r="J60" s="10"/>
      <c r="K60" s="10" t="s">
        <v>20</v>
      </c>
      <c r="L60" s="10"/>
      <c r="M60" s="10"/>
      <c r="N60" s="10"/>
      <c r="O60" s="10"/>
      <c r="P60" s="10"/>
      <c r="Q60" s="10"/>
    </row>
  </sheetData>
  <mergeCells count="7">
    <mergeCell ref="L2:N2"/>
    <mergeCell ref="D21:E21"/>
    <mergeCell ref="B3:D3"/>
    <mergeCell ref="E3:G3"/>
    <mergeCell ref="I3:J3"/>
    <mergeCell ref="I2:J2"/>
    <mergeCell ref="C2:G2"/>
  </mergeCells>
  <hyperlinks>
    <hyperlink ref="K59" r:id="rId1"/>
  </hyperlinks>
  <pageMargins left="0.7" right="0.7" top="0.75" bottom="0.75" header="0.3" footer="0.3"/>
  <pageSetup orientation="portrait" horizontalDpi="4294967293" verticalDpi="0" r:id="rId2"/>
  <drawing r:id="rId3"/>
  <legacyDrawing r:id="rId4"/>
  <picture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6" name="Scroll Bar 1">
              <controlPr defaultSize="0" autoPict="0">
                <anchor moveWithCells="1">
                  <from>
                    <xdr:col>4</xdr:col>
                    <xdr:colOff>590550</xdr:colOff>
                    <xdr:row>6</xdr:row>
                    <xdr:rowOff>152400</xdr:rowOff>
                  </from>
                  <to>
                    <xdr:col>5</xdr:col>
                    <xdr:colOff>314325</xdr:colOff>
                    <xdr:row>16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Scroll Bar 4">
              <controlPr defaultSize="0" autoPict="0">
                <anchor moveWithCells="1">
                  <from>
                    <xdr:col>2</xdr:col>
                    <xdr:colOff>0</xdr:colOff>
                    <xdr:row>7</xdr:row>
                    <xdr:rowOff>0</xdr:rowOff>
                  </from>
                  <to>
                    <xdr:col>2</xdr:col>
                    <xdr:colOff>381000</xdr:colOff>
                    <xdr:row>16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Scroll Bar 5">
              <controlPr defaultSize="0" autoPict="0">
                <anchor moveWithCells="1">
                  <from>
                    <xdr:col>15</xdr:col>
                    <xdr:colOff>0</xdr:colOff>
                    <xdr:row>0</xdr:row>
                    <xdr:rowOff>142875</xdr:rowOff>
                  </from>
                  <to>
                    <xdr:col>16</xdr:col>
                    <xdr:colOff>628650</xdr:colOff>
                    <xdr:row>1</xdr:row>
                    <xdr:rowOff>238125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Introduction</vt:lpstr>
      <vt:lpstr>Mars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Odenwald, Sten F. (GSFC-672.0)[ADNET SYSTEMS INC]</dc:creator>
  <cp:lastModifiedBy>Odenwald, Sten F. (GSFC-672.0)[ADNET SYSTEMS INC]</cp:lastModifiedBy>
  <dcterms:created xsi:type="dcterms:W3CDTF">2014-10-01T18:04:21Z</dcterms:created>
  <dcterms:modified xsi:type="dcterms:W3CDTF">2014-11-18T14:21:40Z</dcterms:modified>
</cp:coreProperties>
</file>