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19440" windowHeight="7485"/>
  </bookViews>
  <sheets>
    <sheet name="Introduction" sheetId="1" r:id="rId1"/>
    <sheet name="Lab" sheetId="2" r:id="rId2"/>
  </sheets>
  <calcPr calcId="145621"/>
</workbook>
</file>

<file path=xl/calcChain.xml><?xml version="1.0" encoding="utf-8"?>
<calcChain xmlns="http://schemas.openxmlformats.org/spreadsheetml/2006/main">
  <c r="Q2" i="2" l="1"/>
  <c r="I5" i="2"/>
  <c r="I3" i="2"/>
  <c r="P2" i="2" s="1"/>
  <c r="C3" i="2"/>
  <c r="P1" i="2" s="1"/>
  <c r="C5" i="2"/>
  <c r="Q1" i="2" s="1"/>
  <c r="B12" i="2" l="1"/>
  <c r="A12" i="2"/>
  <c r="B11" i="2"/>
  <c r="A11" i="2"/>
  <c r="U5" i="2" l="1"/>
  <c r="U4" i="2"/>
  <c r="T5" i="2"/>
  <c r="T4" i="2"/>
  <c r="X4" i="2" l="1"/>
  <c r="N6" i="2" s="1"/>
  <c r="N5" i="2" l="1"/>
  <c r="X5" i="2"/>
</calcChain>
</file>

<file path=xl/sharedStrings.xml><?xml version="1.0" encoding="utf-8"?>
<sst xmlns="http://schemas.openxmlformats.org/spreadsheetml/2006/main" count="37" uniqueCount="34">
  <si>
    <t>InSight Lander</t>
  </si>
  <si>
    <t>Longitude</t>
  </si>
  <si>
    <t>Latitude</t>
  </si>
  <si>
    <t>Impact Site</t>
  </si>
  <si>
    <t>(radians)</t>
  </si>
  <si>
    <t>Angle between these points</t>
  </si>
  <si>
    <t>radians</t>
  </si>
  <si>
    <t>degrees</t>
  </si>
  <si>
    <t>Distance between these points</t>
  </si>
  <si>
    <t>kilometers</t>
  </si>
  <si>
    <t>miles</t>
  </si>
  <si>
    <t>********  Calculations  *********</t>
  </si>
  <si>
    <t>Mars Orbiter Surveyor MOLA altitude map</t>
  </si>
  <si>
    <t>Red=+3000 meters</t>
  </si>
  <si>
    <t>Blue=-4000 meters</t>
  </si>
  <si>
    <t>Background image taken by Mars Reconnaissance Orbiter</t>
  </si>
  <si>
    <t>HiRISe camera on March 2010</t>
  </si>
  <si>
    <t>Open the 'Lab' worksheet below by clicking on it!</t>
  </si>
  <si>
    <t>The Distance between Two Points on Mars</t>
  </si>
  <si>
    <t>The location of the InSight lander will be determined when it touches down in terms of its martian latitude and longitude.</t>
  </si>
  <si>
    <t>A marsquake or the impact of a meteor will occur at some other spot on Mars, also given by its latitude and longitude.</t>
  </si>
  <si>
    <t>This program calculates how far apart these two spots are from each other by entering their latitudes and longitudes.</t>
  </si>
  <si>
    <t>How it works:</t>
  </si>
  <si>
    <t>Enter the longitude and latitude of the InSight lander in cells  C4 and D4.</t>
  </si>
  <si>
    <t>Enter the longitude and latitude of the impact or marsquake in cells  C5 and D5.</t>
  </si>
  <si>
    <t>You can use the map of Mars as a guide to the longitude and latitude coordinates.</t>
  </si>
  <si>
    <t>You can also enter the coordinate boxes for any other two points on Mars that interested you.</t>
  </si>
  <si>
    <t>The cells in the brown-shaded area are used to calculate the distance between the points .</t>
  </si>
  <si>
    <t>The calculated distance between the points is shown in cells N4 (kilometers) and N5 (miles).</t>
  </si>
  <si>
    <t>Select location of Lander and Impact</t>
  </si>
  <si>
    <t>Lander:</t>
  </si>
  <si>
    <t>Impact:</t>
  </si>
  <si>
    <t>Longitude:</t>
  </si>
  <si>
    <t>Latitude: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</si>
</sst>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5" tint="0.39997558519241921"/>
      <name val="Calibri"/>
      <family val="2"/>
      <scheme val="minor"/>
    </font>
    <font>
      <sz val="11"/>
      <color theme="5" tint="0.39997558519241921"/>
      <name val="Calibri"/>
      <family val="2"/>
      <scheme val="minor"/>
    </font>
    <font>
      <sz val="16"/>
      <color rgb="FFFFFF00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rgb="FFFFFF00"/>
      <name val="Calibri"/>
      <family val="2"/>
      <scheme val="minor"/>
    </font>
    <font>
      <b/>
      <sz val="20"/>
      <color rgb="FFFFFF00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24"/>
      <color rgb="FFFFFF00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1"/>
      <color rgb="FFCC6C6A"/>
      <name val="Calibri"/>
      <family val="2"/>
      <scheme val="minor"/>
    </font>
    <font>
      <b/>
      <sz val="20"/>
      <color theme="2" tint="-0.749992370372631"/>
      <name val="Calibri"/>
      <family val="2"/>
      <scheme val="minor"/>
    </font>
    <font>
      <b/>
      <sz val="12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5">
    <xf numFmtId="0" fontId="0" fillId="0" borderId="0" xfId="0"/>
    <xf numFmtId="0" fontId="0" fillId="3" borderId="0" xfId="0" applyFill="1"/>
    <xf numFmtId="0" fontId="4" fillId="3" borderId="0" xfId="0" applyFont="1" applyFill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0" fillId="0" borderId="0" xfId="0" applyBorder="1"/>
    <xf numFmtId="165" fontId="4" fillId="3" borderId="0" xfId="1" applyNumberFormat="1" applyFont="1" applyFill="1"/>
    <xf numFmtId="0" fontId="5" fillId="0" borderId="0" xfId="0" applyFont="1" applyFill="1"/>
    <xf numFmtId="0" fontId="7" fillId="0" borderId="0" xfId="0" applyFont="1"/>
    <xf numFmtId="0" fontId="7" fillId="0" borderId="0" xfId="0" applyFont="1" applyAlignment="1"/>
    <xf numFmtId="0" fontId="0" fillId="0" borderId="1" xfId="0" applyFill="1" applyBorder="1"/>
    <xf numFmtId="0" fontId="2" fillId="0" borderId="0" xfId="0" applyFont="1" applyFill="1" applyBorder="1"/>
    <xf numFmtId="0" fontId="11" fillId="0" borderId="0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1" xfId="0" applyFont="1" applyFill="1" applyBorder="1"/>
    <xf numFmtId="0" fontId="11" fillId="0" borderId="0" xfId="0" applyFont="1"/>
    <xf numFmtId="0" fontId="11" fillId="0" borderId="0" xfId="0" applyFont="1" applyAlignment="1">
      <alignment horizontal="right"/>
    </xf>
    <xf numFmtId="0" fontId="11" fillId="0" borderId="0" xfId="0" applyFont="1" applyFill="1" applyBorder="1" applyAlignment="1">
      <alignment horizontal="right"/>
    </xf>
    <xf numFmtId="0" fontId="13" fillId="0" borderId="0" xfId="0" applyFont="1" applyFill="1" applyBorder="1"/>
    <xf numFmtId="0" fontId="14" fillId="0" borderId="0" xfId="0" applyFont="1"/>
    <xf numFmtId="0" fontId="15" fillId="0" borderId="0" xfId="0" applyFont="1"/>
    <xf numFmtId="0" fontId="16" fillId="0" borderId="0" xfId="0" applyFont="1" applyFill="1" applyAlignment="1">
      <alignment horizontal="center"/>
    </xf>
    <xf numFmtId="0" fontId="18" fillId="0" borderId="0" xfId="0" applyFont="1" applyFill="1"/>
    <xf numFmtId="0" fontId="19" fillId="0" borderId="0" xfId="0" applyFont="1" applyFill="1"/>
    <xf numFmtId="2" fontId="19" fillId="0" borderId="0" xfId="0" applyNumberFormat="1" applyFont="1" applyFill="1" applyAlignment="1">
      <alignment horizontal="center"/>
    </xf>
    <xf numFmtId="164" fontId="19" fillId="0" borderId="0" xfId="0" applyNumberFormat="1" applyFont="1" applyFill="1"/>
    <xf numFmtId="1" fontId="20" fillId="0" borderId="0" xfId="0" applyNumberFormat="1" applyFont="1" applyFill="1"/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5" fillId="0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2" fillId="3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CC6C6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6442453355278573E-2"/>
          <c:y val="3.2023289665211063E-2"/>
          <c:w val="0.9671150932894429"/>
          <c:h val="0.96797671033478894"/>
        </c:manualLayout>
      </c:layout>
      <c:scatterChart>
        <c:scatterStyle val="lineMarker"/>
        <c:varyColors val="1"/>
        <c:ser>
          <c:idx val="0"/>
          <c:order val="0"/>
          <c:spPr>
            <a:ln w="28575">
              <a:noFill/>
            </a:ln>
          </c:spPr>
          <c:marker>
            <c:spPr>
              <a:solidFill>
                <a:schemeClr val="tx1"/>
              </a:solidFill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Lander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en-US" sz="1400" b="1"/>
                      <a:t>Impact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Lab!$A$11:$C$11</c:f>
              <c:numCache>
                <c:formatCode>General</c:formatCode>
                <c:ptCount val="3"/>
                <c:pt idx="0">
                  <c:v>129.60000000000002</c:v>
                </c:pt>
                <c:pt idx="1">
                  <c:v>10.800000000000011</c:v>
                </c:pt>
              </c:numCache>
            </c:numRef>
          </c:xVal>
          <c:yVal>
            <c:numRef>
              <c:f>Lab!$A$12:$C$12</c:f>
              <c:numCache>
                <c:formatCode>General</c:formatCode>
                <c:ptCount val="3"/>
                <c:pt idx="0">
                  <c:v>5.3999999999999915</c:v>
                </c:pt>
                <c:pt idx="1">
                  <c:v>36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935680"/>
        <c:axId val="70936256"/>
      </c:scatterChart>
      <c:valAx>
        <c:axId val="70935680"/>
        <c:scaling>
          <c:orientation val="minMax"/>
          <c:max val="180"/>
          <c:min val="-18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numFmt formatCode="General" sourceLinked="1"/>
        <c:majorTickMark val="out"/>
        <c:minorTickMark val="none"/>
        <c:tickLblPos val="none"/>
        <c:crossAx val="70936256"/>
        <c:crosses val="autoZero"/>
        <c:crossBetween val="midCat"/>
        <c:majorUnit val="30"/>
        <c:minorUnit val="10"/>
      </c:valAx>
      <c:valAx>
        <c:axId val="70936256"/>
        <c:scaling>
          <c:orientation val="minMax"/>
          <c:max val="90"/>
          <c:min val="-90"/>
        </c:scaling>
        <c:delete val="1"/>
        <c:axPos val="l"/>
        <c:majorGridlines>
          <c:spPr>
            <a:ln>
              <a:solidFill>
                <a:schemeClr val="tx1"/>
              </a:solidFill>
            </a:ln>
          </c:spPr>
        </c:majorGridlines>
        <c:minorGridlines>
          <c:spPr>
            <a:ln>
              <a:solidFill>
                <a:schemeClr val="tx1"/>
              </a:solidFill>
            </a:ln>
          </c:spPr>
        </c:minorGridlines>
        <c:numFmt formatCode="General" sourceLinked="1"/>
        <c:majorTickMark val="out"/>
        <c:minorTickMark val="none"/>
        <c:tickLblPos val="nextTo"/>
        <c:crossAx val="70935680"/>
        <c:crosses val="autoZero"/>
        <c:crossBetween val="midCat"/>
        <c:majorUnit val="30"/>
        <c:minorUnit val="10"/>
      </c:valAx>
      <c:spPr>
        <a:solidFill>
          <a:schemeClr val="tx1">
            <a:alpha val="16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Scroll" dx="16" fmlaLink="$D$3" horiz="1" max="100" page="10" val="86"/>
</file>

<file path=xl/ctrlProps/ctrlProp2.xml><?xml version="1.0" encoding="utf-8"?>
<formControlPr xmlns="http://schemas.microsoft.com/office/spreadsheetml/2009/9/main" objectType="Scroll" dx="16" fmlaLink="$D$5" horiz="1" max="100" page="10" val="47"/>
</file>

<file path=xl/ctrlProps/ctrlProp3.xml><?xml version="1.0" encoding="utf-8"?>
<formControlPr xmlns="http://schemas.microsoft.com/office/spreadsheetml/2009/9/main" objectType="Scroll" dx="16" fmlaLink="$J$3" horiz="1" max="100" page="10" val="53"/>
</file>

<file path=xl/ctrlProps/ctrlProp4.xml><?xml version="1.0" encoding="utf-8"?>
<formControlPr xmlns="http://schemas.microsoft.com/office/spreadsheetml/2009/9/main" objectType="Scroll" dx="16" fmlaLink="$J$5" horiz="1" max="100" page="10" val="3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676273</xdr:colOff>
      <xdr:row>7</xdr:row>
      <xdr:rowOff>76200</xdr:rowOff>
    </xdr:from>
    <xdr:to>
      <xdr:col>18</xdr:col>
      <xdr:colOff>219074</xdr:colOff>
      <xdr:row>38</xdr:row>
      <xdr:rowOff>57150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3" y="1962150"/>
          <a:ext cx="10134601" cy="5886450"/>
        </a:xfrm>
        <a:prstGeom prst="rect">
          <a:avLst/>
        </a:prstGeom>
      </xdr:spPr>
    </xdr:pic>
    <xdr:clientData/>
  </xdr:twoCellAnchor>
  <xdr:twoCellAnchor>
    <xdr:from>
      <xdr:col>2</xdr:col>
      <xdr:colOff>619125</xdr:colOff>
      <xdr:row>11</xdr:row>
      <xdr:rowOff>38100</xdr:rowOff>
    </xdr:from>
    <xdr:to>
      <xdr:col>17</xdr:col>
      <xdr:colOff>76200</xdr:colOff>
      <xdr:row>33</xdr:row>
      <xdr:rowOff>152400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</xdr:row>
          <xdr:rowOff>314325</xdr:rowOff>
        </xdr:from>
        <xdr:to>
          <xdr:col>5</xdr:col>
          <xdr:colOff>666750</xdr:colOff>
          <xdr:row>3</xdr:row>
          <xdr:rowOff>38100</xdr:rowOff>
        </xdr:to>
        <xdr:sp macro="" textlink="">
          <xdr:nvSpPr>
            <xdr:cNvPr id="1025" name="Scroll Ba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3</xdr:row>
          <xdr:rowOff>238125</xdr:rowOff>
        </xdr:from>
        <xdr:to>
          <xdr:col>5</xdr:col>
          <xdr:colOff>695325</xdr:colOff>
          <xdr:row>5</xdr:row>
          <xdr:rowOff>57150</xdr:rowOff>
        </xdr:to>
        <xdr:sp macro="" textlink="">
          <xdr:nvSpPr>
            <xdr:cNvPr id="1026" name="Scroll Bar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</xdr:row>
          <xdr:rowOff>276225</xdr:rowOff>
        </xdr:from>
        <xdr:to>
          <xdr:col>12</xdr:col>
          <xdr:colOff>0</xdr:colOff>
          <xdr:row>3</xdr:row>
          <xdr:rowOff>9525</xdr:rowOff>
        </xdr:to>
        <xdr:sp macro="" textlink="">
          <xdr:nvSpPr>
            <xdr:cNvPr id="1027" name="Scroll Bar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</xdr:row>
          <xdr:rowOff>190500</xdr:rowOff>
        </xdr:from>
        <xdr:to>
          <xdr:col>12</xdr:col>
          <xdr:colOff>9525</xdr:colOff>
          <xdr:row>5</xdr:row>
          <xdr:rowOff>19050</xdr:rowOff>
        </xdr:to>
        <xdr:sp macro="" textlink="">
          <xdr:nvSpPr>
            <xdr:cNvPr id="1028" name="Scroll Bar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image" Target="../media/image2.jpe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P20"/>
  <sheetViews>
    <sheetView showGridLines="0" tabSelected="1" workbookViewId="0">
      <selection activeCell="C6" sqref="C6:L6"/>
    </sheetView>
  </sheetViews>
  <sheetFormatPr defaultRowHeight="15" x14ac:dyDescent="0.25"/>
  <cols>
    <col min="15" max="15" width="38.140625" customWidth="1"/>
    <col min="16" max="16" width="32.5703125" customWidth="1"/>
  </cols>
  <sheetData>
    <row r="6" spans="3:16" ht="31.5" x14ac:dyDescent="0.5">
      <c r="C6" s="30" t="s">
        <v>18</v>
      </c>
      <c r="D6" s="30"/>
      <c r="E6" s="30"/>
      <c r="F6" s="30"/>
      <c r="G6" s="30"/>
      <c r="H6" s="30"/>
      <c r="I6" s="30"/>
      <c r="J6" s="30"/>
      <c r="K6" s="30"/>
      <c r="L6" s="30"/>
    </row>
    <row r="8" spans="3:16" ht="18.75" x14ac:dyDescent="0.3">
      <c r="E8" s="31" t="s">
        <v>19</v>
      </c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</row>
    <row r="9" spans="3:16" ht="18.75" x14ac:dyDescent="0.3">
      <c r="E9" s="31" t="s">
        <v>20</v>
      </c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</row>
    <row r="10" spans="3:16" ht="18.75" x14ac:dyDescent="0.3">
      <c r="E10" s="31" t="s">
        <v>21</v>
      </c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</row>
    <row r="13" spans="3:16" ht="21" x14ac:dyDescent="0.35">
      <c r="E13" s="29" t="s">
        <v>22</v>
      </c>
      <c r="F13" s="29"/>
      <c r="G13" s="29"/>
      <c r="H13" s="10"/>
      <c r="I13" s="10"/>
      <c r="J13" s="10"/>
      <c r="K13" s="10"/>
      <c r="L13" s="10"/>
      <c r="M13" s="10"/>
      <c r="N13" s="10"/>
      <c r="O13" s="10"/>
    </row>
    <row r="14" spans="3:16" ht="21" x14ac:dyDescent="0.35">
      <c r="E14" s="10"/>
      <c r="F14" s="29" t="s">
        <v>17</v>
      </c>
      <c r="G14" s="29"/>
      <c r="H14" s="29"/>
      <c r="I14" s="29"/>
      <c r="J14" s="29"/>
      <c r="K14" s="29"/>
      <c r="L14" s="29"/>
      <c r="M14" s="29"/>
      <c r="N14" s="10"/>
      <c r="O14" s="10"/>
    </row>
    <row r="15" spans="3:16" ht="21" x14ac:dyDescent="0.35">
      <c r="E15" s="10"/>
      <c r="F15" s="11" t="s">
        <v>23</v>
      </c>
      <c r="G15" s="11"/>
      <c r="H15" s="11"/>
      <c r="I15" s="11"/>
      <c r="J15" s="11"/>
      <c r="K15" s="11"/>
      <c r="L15" s="11"/>
      <c r="M15" s="11"/>
      <c r="N15" s="10"/>
      <c r="O15" s="10"/>
    </row>
    <row r="16" spans="3:16" ht="21" x14ac:dyDescent="0.35">
      <c r="E16" s="10"/>
      <c r="F16" s="11" t="s">
        <v>24</v>
      </c>
      <c r="G16" s="11"/>
      <c r="H16" s="11"/>
      <c r="I16" s="11"/>
      <c r="J16" s="11"/>
      <c r="K16" s="11"/>
      <c r="L16" s="11"/>
      <c r="M16" s="11"/>
      <c r="N16" s="10"/>
      <c r="O16" s="10"/>
    </row>
    <row r="17" spans="5:15" ht="21" x14ac:dyDescent="0.35">
      <c r="E17" s="10"/>
      <c r="F17" s="11" t="s">
        <v>25</v>
      </c>
      <c r="G17" s="11"/>
      <c r="H17" s="11"/>
      <c r="I17" s="11"/>
      <c r="J17" s="11"/>
      <c r="K17" s="11"/>
      <c r="L17" s="11"/>
      <c r="M17" s="11"/>
      <c r="N17" s="10"/>
      <c r="O17" s="10"/>
    </row>
    <row r="18" spans="5:15" ht="21" x14ac:dyDescent="0.35">
      <c r="E18" s="10"/>
      <c r="F18" s="29" t="s">
        <v>26</v>
      </c>
      <c r="G18" s="29"/>
      <c r="H18" s="29"/>
      <c r="I18" s="29"/>
      <c r="J18" s="29"/>
      <c r="K18" s="29"/>
      <c r="L18" s="29"/>
      <c r="M18" s="29"/>
      <c r="N18" s="29"/>
      <c r="O18" s="29"/>
    </row>
    <row r="19" spans="5:15" ht="21" x14ac:dyDescent="0.35">
      <c r="E19" s="10"/>
      <c r="F19" s="29" t="s">
        <v>27</v>
      </c>
      <c r="G19" s="29"/>
      <c r="H19" s="29"/>
      <c r="I19" s="29"/>
      <c r="J19" s="29"/>
      <c r="K19" s="29"/>
      <c r="L19" s="29"/>
      <c r="M19" s="29"/>
      <c r="N19" s="29"/>
      <c r="O19" s="29"/>
    </row>
    <row r="20" spans="5:15" ht="21" x14ac:dyDescent="0.35">
      <c r="E20" s="10"/>
      <c r="F20" s="29" t="s">
        <v>28</v>
      </c>
      <c r="G20" s="29"/>
      <c r="H20" s="29"/>
      <c r="I20" s="29"/>
      <c r="J20" s="29"/>
      <c r="K20" s="29"/>
      <c r="L20" s="29"/>
      <c r="M20" s="29"/>
      <c r="N20" s="29"/>
      <c r="O20" s="29"/>
    </row>
  </sheetData>
  <mergeCells count="9">
    <mergeCell ref="F20:O20"/>
    <mergeCell ref="C6:L6"/>
    <mergeCell ref="E8:P8"/>
    <mergeCell ref="E9:P9"/>
    <mergeCell ref="E10:P10"/>
    <mergeCell ref="E13:G13"/>
    <mergeCell ref="F14:M14"/>
    <mergeCell ref="F18:O18"/>
    <mergeCell ref="F19:O19"/>
  </mergeCells>
  <pageMargins left="0.7" right="0.7" top="0.75" bottom="0.75" header="0.3" footer="0.3"/>
  <pageSetup paperSize="0" orientation="portrait"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49"/>
  <sheetViews>
    <sheetView showGridLines="0" workbookViewId="0">
      <selection activeCell="V10" sqref="V10"/>
    </sheetView>
  </sheetViews>
  <sheetFormatPr defaultRowHeight="15" x14ac:dyDescent="0.25"/>
  <cols>
    <col min="2" max="2" width="12.42578125" customWidth="1"/>
    <col min="3" max="3" width="11" customWidth="1"/>
    <col min="4" max="4" width="4.28515625" customWidth="1"/>
    <col min="6" max="6" width="11.140625" customWidth="1"/>
    <col min="7" max="7" width="3.7109375" customWidth="1"/>
    <col min="8" max="8" width="12.5703125" customWidth="1"/>
    <col min="9" max="9" width="9.85546875" customWidth="1"/>
    <col min="10" max="10" width="3.85546875" customWidth="1"/>
    <col min="14" max="14" width="11.28515625" customWidth="1"/>
    <col min="15" max="15" width="14.7109375" customWidth="1"/>
  </cols>
  <sheetData>
    <row r="1" spans="1:26" ht="31.5" x14ac:dyDescent="0.5">
      <c r="A1" s="43" t="s">
        <v>29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N1" s="36" t="s">
        <v>0</v>
      </c>
      <c r="O1" s="37"/>
      <c r="P1" s="3">
        <f>$C$3</f>
        <v>-129.60000000000002</v>
      </c>
      <c r="Q1" s="4">
        <f>$C$5</f>
        <v>5.3999999999999915</v>
      </c>
      <c r="T1" s="35" t="s">
        <v>11</v>
      </c>
      <c r="U1" s="35"/>
      <c r="V1" s="35"/>
      <c r="W1" s="35"/>
      <c r="X1" s="35"/>
      <c r="Y1" s="35"/>
      <c r="Z1" s="35"/>
    </row>
    <row r="2" spans="1:26" ht="27" thickBot="1" x14ac:dyDescent="0.45">
      <c r="A2" s="12"/>
      <c r="B2" s="41" t="s">
        <v>30</v>
      </c>
      <c r="C2" s="41"/>
      <c r="D2" s="13"/>
      <c r="H2" s="42" t="s">
        <v>31</v>
      </c>
      <c r="I2" s="42"/>
      <c r="N2" s="38" t="s">
        <v>3</v>
      </c>
      <c r="O2" s="39"/>
      <c r="P2" s="5">
        <f>$I$3</f>
        <v>-10.800000000000011</v>
      </c>
      <c r="Q2" s="6">
        <f>$I$5</f>
        <v>36</v>
      </c>
      <c r="T2" s="24" t="s">
        <v>1</v>
      </c>
      <c r="U2" s="24" t="s">
        <v>2</v>
      </c>
      <c r="V2" s="25"/>
      <c r="W2" s="40" t="s">
        <v>5</v>
      </c>
      <c r="X2" s="40"/>
      <c r="Y2" s="40"/>
      <c r="Z2" s="40"/>
    </row>
    <row r="3" spans="1:26" ht="18.75" x14ac:dyDescent="0.3">
      <c r="A3" s="16"/>
      <c r="B3" s="19" t="s">
        <v>32</v>
      </c>
      <c r="C3" s="14">
        <f>(180-3.6*D3)</f>
        <v>-129.60000000000002</v>
      </c>
      <c r="D3" s="20">
        <v>86</v>
      </c>
      <c r="H3" s="18" t="s">
        <v>32</v>
      </c>
      <c r="I3" s="15">
        <f>(180-3.6*J3)</f>
        <v>-10.800000000000011</v>
      </c>
      <c r="J3" s="22">
        <v>53</v>
      </c>
      <c r="N3" s="34" t="s">
        <v>8</v>
      </c>
      <c r="O3" s="34"/>
      <c r="P3" s="34"/>
      <c r="Q3" s="34"/>
      <c r="T3" s="25" t="s">
        <v>4</v>
      </c>
      <c r="U3" s="25" t="s">
        <v>4</v>
      </c>
      <c r="V3" s="25"/>
      <c r="W3" s="25"/>
      <c r="X3" s="25"/>
      <c r="Y3" s="25"/>
      <c r="Z3" s="25"/>
    </row>
    <row r="4" spans="1:26" ht="18.75" x14ac:dyDescent="0.3">
      <c r="A4" s="17"/>
      <c r="B4" s="17"/>
      <c r="H4" s="17"/>
      <c r="I4" s="17"/>
      <c r="N4" s="1"/>
      <c r="O4" s="1"/>
      <c r="P4" s="1"/>
      <c r="Q4" s="1"/>
      <c r="T4" s="26">
        <f>(P1*3.141/180)</f>
        <v>-2.2615200000000004</v>
      </c>
      <c r="U4" s="26">
        <f>(Q1*3.141/180)</f>
        <v>9.4229999999999842E-2</v>
      </c>
      <c r="V4" s="25"/>
      <c r="W4" s="25"/>
      <c r="X4" s="27">
        <f>(ACOS(SIN(U4)*SIN(U5)+COS(U4)*COS(U5)*COS(T5-T4)))</f>
        <v>1.909727312065302</v>
      </c>
      <c r="Y4" s="25" t="s">
        <v>6</v>
      </c>
      <c r="Z4" s="25"/>
    </row>
    <row r="5" spans="1:26" ht="18.75" x14ac:dyDescent="0.3">
      <c r="A5" s="17"/>
      <c r="B5" s="18" t="s">
        <v>33</v>
      </c>
      <c r="C5" s="15">
        <f>(90-1.8*D5)</f>
        <v>5.3999999999999915</v>
      </c>
      <c r="D5" s="21">
        <v>47</v>
      </c>
      <c r="H5" s="18" t="s">
        <v>33</v>
      </c>
      <c r="I5" s="15">
        <f>(90-1.8*J5)</f>
        <v>36</v>
      </c>
      <c r="J5" s="22">
        <v>30</v>
      </c>
      <c r="N5" s="8">
        <f>3390*X4</f>
        <v>6473.9755879013737</v>
      </c>
      <c r="O5" s="2" t="s">
        <v>9</v>
      </c>
      <c r="P5" s="1"/>
      <c r="Q5" s="1"/>
      <c r="T5" s="26">
        <f>(P2*3.141/180)</f>
        <v>-0.18846000000000021</v>
      </c>
      <c r="U5" s="26">
        <f>(Q2*3.141/180)</f>
        <v>0.62819999999999998</v>
      </c>
      <c r="V5" s="25"/>
      <c r="W5" s="25"/>
      <c r="X5" s="28">
        <f>(X4*180/3.141)</f>
        <v>109.43996057680813</v>
      </c>
      <c r="Y5" s="25" t="s">
        <v>7</v>
      </c>
      <c r="Z5" s="25"/>
    </row>
    <row r="6" spans="1:26" ht="18.75" x14ac:dyDescent="0.3">
      <c r="N6" s="8">
        <f>2106*X4</f>
        <v>4021.8857192095261</v>
      </c>
      <c r="O6" s="2" t="s">
        <v>10</v>
      </c>
      <c r="P6" s="1"/>
      <c r="Q6" s="1"/>
    </row>
    <row r="9" spans="1:26" x14ac:dyDescent="0.25">
      <c r="A9" s="32"/>
      <c r="B9" s="32"/>
    </row>
    <row r="10" spans="1:26" x14ac:dyDescent="0.25">
      <c r="A10" s="9"/>
      <c r="B10" s="9"/>
    </row>
    <row r="11" spans="1:26" x14ac:dyDescent="0.25">
      <c r="A11" s="23">
        <f>(-$P$1)</f>
        <v>129.60000000000002</v>
      </c>
      <c r="B11" s="23">
        <f>(-$P$2)</f>
        <v>10.800000000000011</v>
      </c>
    </row>
    <row r="12" spans="1:26" x14ac:dyDescent="0.25">
      <c r="A12" s="23">
        <f>$Q$1</f>
        <v>5.3999999999999915</v>
      </c>
      <c r="B12" s="23">
        <f>$Q$2</f>
        <v>36</v>
      </c>
    </row>
    <row r="13" spans="1:26" x14ac:dyDescent="0.25">
      <c r="A13" s="33"/>
      <c r="B13" s="33"/>
    </row>
    <row r="15" spans="1:26" x14ac:dyDescent="0.25">
      <c r="S15" s="7"/>
    </row>
    <row r="38" spans="1:10" x14ac:dyDescent="0.25">
      <c r="H38" t="s">
        <v>12</v>
      </c>
    </row>
    <row r="39" spans="1:10" x14ac:dyDescent="0.25">
      <c r="H39" t="s">
        <v>13</v>
      </c>
      <c r="J39" t="s">
        <v>14</v>
      </c>
    </row>
    <row r="48" spans="1:10" x14ac:dyDescent="0.25">
      <c r="A48" t="s">
        <v>15</v>
      </c>
    </row>
    <row r="49" spans="1:1" x14ac:dyDescent="0.25">
      <c r="A49" t="s">
        <v>16</v>
      </c>
    </row>
  </sheetData>
  <mergeCells count="10">
    <mergeCell ref="A9:B9"/>
    <mergeCell ref="A13:B13"/>
    <mergeCell ref="N3:Q3"/>
    <mergeCell ref="T1:Z1"/>
    <mergeCell ref="N1:O1"/>
    <mergeCell ref="N2:O2"/>
    <mergeCell ref="W2:Z2"/>
    <mergeCell ref="B2:C2"/>
    <mergeCell ref="H2:I2"/>
    <mergeCell ref="A1:L1"/>
  </mergeCells>
  <pageMargins left="0.7" right="0.7" top="0.75" bottom="0.75" header="0.3" footer="0.3"/>
  <pageSetup orientation="portrait" horizontalDpi="4294967293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Scroll Bar 1">
              <controlPr defaultSize="0" autoPict="0">
                <anchor moveWithCells="1">
                  <from>
                    <xdr:col>4</xdr:col>
                    <xdr:colOff>47625</xdr:colOff>
                    <xdr:row>1</xdr:row>
                    <xdr:rowOff>314325</xdr:rowOff>
                  </from>
                  <to>
                    <xdr:col>5</xdr:col>
                    <xdr:colOff>666750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Scroll Bar 2">
              <controlPr defaultSize="0" autoPict="0">
                <anchor moveWithCells="1">
                  <from>
                    <xdr:col>4</xdr:col>
                    <xdr:colOff>47625</xdr:colOff>
                    <xdr:row>3</xdr:row>
                    <xdr:rowOff>238125</xdr:rowOff>
                  </from>
                  <to>
                    <xdr:col>5</xdr:col>
                    <xdr:colOff>695325</xdr:colOff>
                    <xdr:row>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Scroll Bar 3">
              <controlPr defaultSize="0" autoPict="0">
                <anchor moveWithCells="1">
                  <from>
                    <xdr:col>10</xdr:col>
                    <xdr:colOff>9525</xdr:colOff>
                    <xdr:row>1</xdr:row>
                    <xdr:rowOff>276225</xdr:rowOff>
                  </from>
                  <to>
                    <xdr:col>12</xdr:col>
                    <xdr:colOff>0</xdr:colOff>
                    <xdr:row>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Scroll Bar 4">
              <controlPr defaultSize="0" autoPict="0">
                <anchor moveWithCells="1">
                  <from>
                    <xdr:col>10</xdr:col>
                    <xdr:colOff>9525</xdr:colOff>
                    <xdr:row>3</xdr:row>
                    <xdr:rowOff>190500</xdr:rowOff>
                  </from>
                  <to>
                    <xdr:col>12</xdr:col>
                    <xdr:colOff>9525</xdr:colOff>
                    <xdr:row>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Introduction</vt:lpstr>
      <vt:lpstr>Lab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Sten</dc:creator>
  <cp:lastModifiedBy>Odenwald, Sten F. (GSFC-672.0)[ADNET SYSTEMS INC]</cp:lastModifiedBy>
  <dcterms:created xsi:type="dcterms:W3CDTF">2014-09-22T14:09:16Z</dcterms:created>
  <dcterms:modified xsi:type="dcterms:W3CDTF">2014-11-18T18:01:48Z</dcterms:modified>
</cp:coreProperties>
</file>