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0115" windowHeight="7485" activeTab="1"/>
  </bookViews>
  <sheets>
    <sheet name="Introduction" sheetId="4" r:id="rId1"/>
    <sheet name="Model" sheetId="1" r:id="rId2"/>
  </sheets>
  <calcPr calcId="145621"/>
</workbook>
</file>

<file path=xl/calcChain.xml><?xml version="1.0" encoding="utf-8"?>
<calcChain xmlns="http://schemas.openxmlformats.org/spreadsheetml/2006/main">
  <c r="I47" i="1" l="1"/>
  <c r="I48" i="1"/>
  <c r="I49" i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46" i="1"/>
  <c r="I45" i="1"/>
  <c r="J4" i="1"/>
  <c r="F10" i="1" l="1"/>
  <c r="F11" i="1" s="1"/>
  <c r="F12" i="1" s="1"/>
  <c r="E9" i="1"/>
  <c r="D9" i="1"/>
  <c r="C9" i="1"/>
  <c r="B9" i="1"/>
  <c r="A10" i="1"/>
  <c r="D10" i="1" l="1"/>
  <c r="E10" i="1"/>
  <c r="C10" i="1"/>
  <c r="A11" i="1"/>
  <c r="B10" i="1"/>
  <c r="G11" i="1"/>
  <c r="J5" i="1"/>
  <c r="G9" i="1"/>
  <c r="G10" i="1"/>
  <c r="F13" i="1"/>
  <c r="G12" i="1"/>
  <c r="J73" i="1" l="1"/>
  <c r="K73" i="1" s="1"/>
  <c r="L73" i="1" s="1"/>
  <c r="J7" i="1"/>
  <c r="J74" i="1"/>
  <c r="K74" i="1" s="1"/>
  <c r="J63" i="1"/>
  <c r="K63" i="1" s="1"/>
  <c r="J67" i="1"/>
  <c r="K67" i="1" s="1"/>
  <c r="J71" i="1"/>
  <c r="K71" i="1" s="1"/>
  <c r="J65" i="1"/>
  <c r="K65" i="1" s="1"/>
  <c r="J62" i="1"/>
  <c r="K62" i="1" s="1"/>
  <c r="J70" i="1"/>
  <c r="K70" i="1" s="1"/>
  <c r="J64" i="1"/>
  <c r="K64" i="1" s="1"/>
  <c r="J68" i="1"/>
  <c r="K68" i="1" s="1"/>
  <c r="J72" i="1"/>
  <c r="K72" i="1" s="1"/>
  <c r="J45" i="1"/>
  <c r="K45" i="1" s="1"/>
  <c r="J69" i="1"/>
  <c r="K69" i="1" s="1"/>
  <c r="J46" i="1"/>
  <c r="K46" i="1" s="1"/>
  <c r="J66" i="1"/>
  <c r="K66" i="1" s="1"/>
  <c r="J44" i="1"/>
  <c r="K44" i="1" s="1"/>
  <c r="J47" i="1"/>
  <c r="K47" i="1" s="1"/>
  <c r="J50" i="1"/>
  <c r="K50" i="1" s="1"/>
  <c r="J49" i="1"/>
  <c r="K49" i="1" s="1"/>
  <c r="J48" i="1"/>
  <c r="K48" i="1" s="1"/>
  <c r="J51" i="1"/>
  <c r="K51" i="1" s="1"/>
  <c r="J52" i="1"/>
  <c r="K52" i="1" s="1"/>
  <c r="A12" i="1"/>
  <c r="E11" i="1"/>
  <c r="C11" i="1"/>
  <c r="D11" i="1"/>
  <c r="B11" i="1"/>
  <c r="K5" i="1"/>
  <c r="J6" i="1"/>
  <c r="F14" i="1"/>
  <c r="G13" i="1"/>
  <c r="L48" i="1" l="1"/>
  <c r="L45" i="1"/>
  <c r="L66" i="1"/>
  <c r="L62" i="1"/>
  <c r="L52" i="1"/>
  <c r="L46" i="1"/>
  <c r="L65" i="1"/>
  <c r="L74" i="1"/>
  <c r="L44" i="1"/>
  <c r="L70" i="1"/>
  <c r="L49" i="1"/>
  <c r="L72" i="1"/>
  <c r="L63" i="1"/>
  <c r="L50" i="1"/>
  <c r="L68" i="1"/>
  <c r="L51" i="1"/>
  <c r="L47" i="1"/>
  <c r="L69" i="1"/>
  <c r="L64" i="1"/>
  <c r="L71" i="1"/>
  <c r="L67" i="1"/>
  <c r="J75" i="1"/>
  <c r="K75" i="1" s="1"/>
  <c r="J53" i="1"/>
  <c r="K53" i="1" s="1"/>
  <c r="A13" i="1"/>
  <c r="E12" i="1"/>
  <c r="D12" i="1"/>
  <c r="C12" i="1"/>
  <c r="B12" i="1"/>
  <c r="F15" i="1"/>
  <c r="G14" i="1"/>
  <c r="L75" i="1" l="1"/>
  <c r="L53" i="1"/>
  <c r="J76" i="1"/>
  <c r="K76" i="1" s="1"/>
  <c r="J54" i="1"/>
  <c r="K54" i="1" s="1"/>
  <c r="A14" i="1"/>
  <c r="E13" i="1"/>
  <c r="D13" i="1"/>
  <c r="B13" i="1"/>
  <c r="C13" i="1"/>
  <c r="F16" i="1"/>
  <c r="G15" i="1"/>
  <c r="L54" i="1" l="1"/>
  <c r="L76" i="1"/>
  <c r="J77" i="1"/>
  <c r="K77" i="1" s="1"/>
  <c r="J55" i="1"/>
  <c r="K55" i="1" s="1"/>
  <c r="A15" i="1"/>
  <c r="D14" i="1"/>
  <c r="E14" i="1"/>
  <c r="C14" i="1"/>
  <c r="B14" i="1"/>
  <c r="F17" i="1"/>
  <c r="G16" i="1"/>
  <c r="L55" i="1" l="1"/>
  <c r="L77" i="1"/>
  <c r="J78" i="1"/>
  <c r="K78" i="1" s="1"/>
  <c r="J56" i="1"/>
  <c r="K56" i="1" s="1"/>
  <c r="A16" i="1"/>
  <c r="E15" i="1"/>
  <c r="D15" i="1"/>
  <c r="C15" i="1"/>
  <c r="B15" i="1"/>
  <c r="F18" i="1"/>
  <c r="G17" i="1"/>
  <c r="L56" i="1" l="1"/>
  <c r="L78" i="1"/>
  <c r="J79" i="1"/>
  <c r="K79" i="1" s="1"/>
  <c r="J57" i="1"/>
  <c r="K57" i="1" s="1"/>
  <c r="A17" i="1"/>
  <c r="E16" i="1"/>
  <c r="D16" i="1"/>
  <c r="C16" i="1"/>
  <c r="B16" i="1"/>
  <c r="F19" i="1"/>
  <c r="G18" i="1"/>
  <c r="L57" i="1" l="1"/>
  <c r="L79" i="1"/>
  <c r="J80" i="1"/>
  <c r="K80" i="1" s="1"/>
  <c r="J58" i="1"/>
  <c r="K58" i="1" s="1"/>
  <c r="A18" i="1"/>
  <c r="E17" i="1"/>
  <c r="D17" i="1"/>
  <c r="B17" i="1"/>
  <c r="C17" i="1"/>
  <c r="F20" i="1"/>
  <c r="G19" i="1"/>
  <c r="L58" i="1" l="1"/>
  <c r="L80" i="1"/>
  <c r="J81" i="1"/>
  <c r="K81" i="1" s="1"/>
  <c r="J59" i="1"/>
  <c r="K59" i="1" s="1"/>
  <c r="A19" i="1"/>
  <c r="D18" i="1"/>
  <c r="E18" i="1"/>
  <c r="C18" i="1"/>
  <c r="B18" i="1"/>
  <c r="F21" i="1"/>
  <c r="G20" i="1"/>
  <c r="L59" i="1" l="1"/>
  <c r="L81" i="1"/>
  <c r="J82" i="1"/>
  <c r="K82" i="1" s="1"/>
  <c r="J61" i="1"/>
  <c r="K61" i="1" s="1"/>
  <c r="J60" i="1"/>
  <c r="K60" i="1" s="1"/>
  <c r="A20" i="1"/>
  <c r="E19" i="1"/>
  <c r="D19" i="1"/>
  <c r="C19" i="1"/>
  <c r="B19" i="1"/>
  <c r="F22" i="1"/>
  <c r="G21" i="1"/>
  <c r="L60" i="1" l="1"/>
  <c r="L61" i="1"/>
  <c r="L82" i="1"/>
  <c r="J83" i="1"/>
  <c r="K83" i="1" s="1"/>
  <c r="A21" i="1"/>
  <c r="E20" i="1"/>
  <c r="D20" i="1"/>
  <c r="C20" i="1"/>
  <c r="B20" i="1"/>
  <c r="F23" i="1"/>
  <c r="G22" i="1"/>
  <c r="L83" i="1" l="1"/>
  <c r="J84" i="1"/>
  <c r="K84" i="1" s="1"/>
  <c r="A22" i="1"/>
  <c r="E21" i="1"/>
  <c r="D21" i="1"/>
  <c r="C21" i="1"/>
  <c r="B21" i="1"/>
  <c r="F24" i="1"/>
  <c r="G23" i="1"/>
  <c r="L84" i="1" l="1"/>
  <c r="J86" i="1"/>
  <c r="K86" i="1" s="1"/>
  <c r="J85" i="1"/>
  <c r="K85" i="1" s="1"/>
  <c r="A23" i="1"/>
  <c r="D22" i="1"/>
  <c r="E22" i="1"/>
  <c r="C22" i="1"/>
  <c r="B22" i="1"/>
  <c r="F25" i="1"/>
  <c r="G24" i="1"/>
  <c r="L85" i="1" l="1"/>
  <c r="L86" i="1"/>
  <c r="A24" i="1"/>
  <c r="E23" i="1"/>
  <c r="D23" i="1"/>
  <c r="C23" i="1"/>
  <c r="B23" i="1"/>
  <c r="F26" i="1"/>
  <c r="G25" i="1"/>
  <c r="P45" i="1" l="1"/>
  <c r="P47" i="1" s="1"/>
  <c r="A25" i="1"/>
  <c r="E24" i="1"/>
  <c r="D24" i="1"/>
  <c r="C24" i="1"/>
  <c r="B24" i="1"/>
  <c r="F27" i="1"/>
  <c r="G26" i="1"/>
  <c r="A26" i="1" l="1"/>
  <c r="E25" i="1"/>
  <c r="D25" i="1"/>
  <c r="C25" i="1"/>
  <c r="B25" i="1"/>
  <c r="F28" i="1"/>
  <c r="G27" i="1"/>
  <c r="A27" i="1" l="1"/>
  <c r="D26" i="1"/>
  <c r="E26" i="1"/>
  <c r="C26" i="1"/>
  <c r="B26" i="1"/>
  <c r="F29" i="1"/>
  <c r="G28" i="1"/>
  <c r="A28" i="1" l="1"/>
  <c r="E27" i="1"/>
  <c r="C27" i="1"/>
  <c r="D27" i="1"/>
  <c r="B27" i="1"/>
  <c r="F30" i="1"/>
  <c r="G29" i="1"/>
  <c r="A29" i="1" l="1"/>
  <c r="E28" i="1"/>
  <c r="D28" i="1"/>
  <c r="C28" i="1"/>
  <c r="B28" i="1"/>
  <c r="F31" i="1"/>
  <c r="G30" i="1"/>
  <c r="A30" i="1" l="1"/>
  <c r="E29" i="1"/>
  <c r="D29" i="1"/>
  <c r="B29" i="1"/>
  <c r="C29" i="1"/>
  <c r="F32" i="1"/>
  <c r="G31" i="1"/>
  <c r="A31" i="1" l="1"/>
  <c r="D30" i="1"/>
  <c r="E30" i="1"/>
  <c r="C30" i="1"/>
  <c r="B30" i="1"/>
  <c r="F33" i="1"/>
  <c r="G32" i="1"/>
  <c r="A32" i="1" l="1"/>
  <c r="E31" i="1"/>
  <c r="D31" i="1"/>
  <c r="C31" i="1"/>
  <c r="B31" i="1"/>
  <c r="F34" i="1"/>
  <c r="G33" i="1"/>
  <c r="A33" i="1" l="1"/>
  <c r="E32" i="1"/>
  <c r="D32" i="1"/>
  <c r="C32" i="1"/>
  <c r="B32" i="1"/>
  <c r="F35" i="1"/>
  <c r="G34" i="1"/>
  <c r="A34" i="1" l="1"/>
  <c r="E33" i="1"/>
  <c r="D33" i="1"/>
  <c r="C33" i="1"/>
  <c r="B33" i="1"/>
  <c r="F36" i="1"/>
  <c r="G35" i="1"/>
  <c r="A35" i="1" l="1"/>
  <c r="D34" i="1"/>
  <c r="E34" i="1"/>
  <c r="C34" i="1"/>
  <c r="B34" i="1"/>
  <c r="F37" i="1"/>
  <c r="G36" i="1"/>
  <c r="A36" i="1" l="1"/>
  <c r="E35" i="1"/>
  <c r="D35" i="1"/>
  <c r="C35" i="1"/>
  <c r="B35" i="1"/>
  <c r="F38" i="1"/>
  <c r="G37" i="1"/>
  <c r="A37" i="1" l="1"/>
  <c r="E36" i="1"/>
  <c r="D36" i="1"/>
  <c r="C36" i="1"/>
  <c r="B36" i="1"/>
  <c r="F39" i="1"/>
  <c r="G38" i="1"/>
  <c r="A38" i="1" l="1"/>
  <c r="E37" i="1"/>
  <c r="C37" i="1"/>
  <c r="B37" i="1"/>
  <c r="D37" i="1"/>
  <c r="F40" i="1"/>
  <c r="G39" i="1"/>
  <c r="A39" i="1" l="1"/>
  <c r="D38" i="1"/>
  <c r="E38" i="1"/>
  <c r="C38" i="1"/>
  <c r="B38" i="1"/>
  <c r="F41" i="1"/>
  <c r="G40" i="1"/>
  <c r="A40" i="1" l="1"/>
  <c r="E39" i="1"/>
  <c r="D39" i="1"/>
  <c r="C39" i="1"/>
  <c r="B39" i="1"/>
  <c r="F42" i="1"/>
  <c r="G41" i="1"/>
  <c r="A41" i="1" l="1"/>
  <c r="E40" i="1"/>
  <c r="D40" i="1"/>
  <c r="C40" i="1"/>
  <c r="B40" i="1"/>
  <c r="F43" i="1"/>
  <c r="G42" i="1"/>
  <c r="A42" i="1" l="1"/>
  <c r="E41" i="1"/>
  <c r="D41" i="1"/>
  <c r="C41" i="1"/>
  <c r="B41" i="1"/>
  <c r="F44" i="1"/>
  <c r="G43" i="1"/>
  <c r="A43" i="1" l="1"/>
  <c r="D42" i="1"/>
  <c r="E42" i="1"/>
  <c r="C42" i="1"/>
  <c r="B42" i="1"/>
  <c r="F45" i="1"/>
  <c r="G44" i="1"/>
  <c r="A44" i="1" l="1"/>
  <c r="E43" i="1"/>
  <c r="C43" i="1"/>
  <c r="D43" i="1"/>
  <c r="B43" i="1"/>
  <c r="F46" i="1"/>
  <c r="G45" i="1"/>
  <c r="A45" i="1" l="1"/>
  <c r="E44" i="1"/>
  <c r="C44" i="1"/>
  <c r="D44" i="1"/>
  <c r="B44" i="1"/>
  <c r="F47" i="1"/>
  <c r="G46" i="1"/>
  <c r="A46" i="1" l="1"/>
  <c r="E45" i="1"/>
  <c r="D45" i="1"/>
  <c r="B45" i="1"/>
  <c r="C45" i="1"/>
  <c r="F48" i="1"/>
  <c r="G47" i="1"/>
  <c r="A47" i="1" l="1"/>
  <c r="D46" i="1"/>
  <c r="E46" i="1"/>
  <c r="C46" i="1"/>
  <c r="B46" i="1"/>
  <c r="F49" i="1"/>
  <c r="G48" i="1"/>
  <c r="A48" i="1" l="1"/>
  <c r="E47" i="1"/>
  <c r="D47" i="1"/>
  <c r="C47" i="1"/>
  <c r="B47" i="1"/>
  <c r="F50" i="1"/>
  <c r="G49" i="1"/>
  <c r="A49" i="1" l="1"/>
  <c r="E48" i="1"/>
  <c r="C48" i="1"/>
  <c r="D48" i="1"/>
  <c r="B48" i="1"/>
  <c r="F51" i="1"/>
  <c r="G50" i="1"/>
  <c r="A50" i="1" l="1"/>
  <c r="E49" i="1"/>
  <c r="C49" i="1"/>
  <c r="D49" i="1"/>
  <c r="B49" i="1"/>
  <c r="F52" i="1"/>
  <c r="G51" i="1"/>
  <c r="A51" i="1" l="1"/>
  <c r="D50" i="1"/>
  <c r="E50" i="1"/>
  <c r="C50" i="1"/>
  <c r="B50" i="1"/>
  <c r="F53" i="1"/>
  <c r="G52" i="1"/>
  <c r="A52" i="1" l="1"/>
  <c r="E51" i="1"/>
  <c r="C51" i="1"/>
  <c r="D51" i="1"/>
  <c r="B51" i="1"/>
  <c r="F54" i="1"/>
  <c r="G53" i="1"/>
  <c r="A53" i="1" l="1"/>
  <c r="E52" i="1"/>
  <c r="D52" i="1"/>
  <c r="C52" i="1"/>
  <c r="B52" i="1"/>
  <c r="F55" i="1"/>
  <c r="G54" i="1"/>
  <c r="A54" i="1" l="1"/>
  <c r="E53" i="1"/>
  <c r="D53" i="1"/>
  <c r="B53" i="1"/>
  <c r="C53" i="1"/>
  <c r="F56" i="1"/>
  <c r="G55" i="1"/>
  <c r="A55" i="1" l="1"/>
  <c r="D54" i="1"/>
  <c r="E54" i="1"/>
  <c r="C54" i="1"/>
  <c r="B54" i="1"/>
  <c r="F57" i="1"/>
  <c r="G56" i="1"/>
  <c r="A56" i="1" l="1"/>
  <c r="E55" i="1"/>
  <c r="D55" i="1"/>
  <c r="C55" i="1"/>
  <c r="B55" i="1"/>
  <c r="F58" i="1"/>
  <c r="G57" i="1"/>
  <c r="A57" i="1" l="1"/>
  <c r="E56" i="1"/>
  <c r="D56" i="1"/>
  <c r="C56" i="1"/>
  <c r="B56" i="1"/>
  <c r="F59" i="1"/>
  <c r="G58" i="1"/>
  <c r="A58" i="1" l="1"/>
  <c r="E57" i="1"/>
  <c r="D57" i="1"/>
  <c r="C57" i="1"/>
  <c r="B57" i="1"/>
  <c r="F60" i="1"/>
  <c r="G59" i="1"/>
  <c r="A59" i="1" l="1"/>
  <c r="D58" i="1"/>
  <c r="E58" i="1"/>
  <c r="C58" i="1"/>
  <c r="B58" i="1"/>
  <c r="F61" i="1"/>
  <c r="G60" i="1"/>
  <c r="A60" i="1" l="1"/>
  <c r="E59" i="1"/>
  <c r="C59" i="1"/>
  <c r="D59" i="1"/>
  <c r="B59" i="1"/>
  <c r="F62" i="1"/>
  <c r="G61" i="1"/>
  <c r="A61" i="1" l="1"/>
  <c r="E60" i="1"/>
  <c r="D60" i="1"/>
  <c r="C60" i="1"/>
  <c r="B60" i="1"/>
  <c r="F63" i="1"/>
  <c r="G62" i="1"/>
  <c r="A62" i="1" l="1"/>
  <c r="E61" i="1"/>
  <c r="B61" i="1"/>
  <c r="D61" i="1"/>
  <c r="C61" i="1"/>
  <c r="F64" i="1"/>
  <c r="G63" i="1"/>
  <c r="A63" i="1" l="1"/>
  <c r="D62" i="1"/>
  <c r="E62" i="1"/>
  <c r="C62" i="1"/>
  <c r="B62" i="1"/>
  <c r="F65" i="1"/>
  <c r="G64" i="1"/>
  <c r="A64" i="1" l="1"/>
  <c r="E63" i="1"/>
  <c r="D63" i="1"/>
  <c r="C63" i="1"/>
  <c r="B63" i="1"/>
  <c r="F66" i="1"/>
  <c r="G65" i="1"/>
  <c r="A65" i="1" l="1"/>
  <c r="E64" i="1"/>
  <c r="C64" i="1"/>
  <c r="D64" i="1"/>
  <c r="B64" i="1"/>
  <c r="F67" i="1"/>
  <c r="G66" i="1"/>
  <c r="A66" i="1" l="1"/>
  <c r="E65" i="1"/>
  <c r="C65" i="1"/>
  <c r="D65" i="1"/>
  <c r="B65" i="1"/>
  <c r="F68" i="1"/>
  <c r="G67" i="1"/>
  <c r="A67" i="1" l="1"/>
  <c r="D66" i="1"/>
  <c r="E66" i="1"/>
  <c r="C66" i="1"/>
  <c r="B66" i="1"/>
  <c r="F69" i="1"/>
  <c r="G68" i="1"/>
  <c r="A68" i="1" l="1"/>
  <c r="E67" i="1"/>
  <c r="D67" i="1"/>
  <c r="C67" i="1"/>
  <c r="B67" i="1"/>
  <c r="F70" i="1"/>
  <c r="G69" i="1"/>
  <c r="A69" i="1" l="1"/>
  <c r="E68" i="1"/>
  <c r="D68" i="1"/>
  <c r="C68" i="1"/>
  <c r="B68" i="1"/>
  <c r="F71" i="1"/>
  <c r="G70" i="1"/>
  <c r="A70" i="1" l="1"/>
  <c r="E69" i="1"/>
  <c r="B69" i="1"/>
  <c r="D69" i="1"/>
  <c r="C69" i="1"/>
  <c r="F72" i="1"/>
  <c r="G71" i="1"/>
  <c r="A71" i="1" l="1"/>
  <c r="D70" i="1"/>
  <c r="E70" i="1"/>
  <c r="C70" i="1"/>
  <c r="B70" i="1"/>
  <c r="F73" i="1"/>
  <c r="G72" i="1"/>
  <c r="A72" i="1" l="1"/>
  <c r="E71" i="1"/>
  <c r="C71" i="1"/>
  <c r="D71" i="1"/>
  <c r="B71" i="1"/>
  <c r="F74" i="1"/>
  <c r="G73" i="1"/>
  <c r="A73" i="1" l="1"/>
  <c r="E72" i="1"/>
  <c r="C72" i="1"/>
  <c r="D72" i="1"/>
  <c r="B72" i="1"/>
  <c r="F75" i="1"/>
  <c r="G74" i="1"/>
  <c r="A74" i="1" l="1"/>
  <c r="E73" i="1"/>
  <c r="D73" i="1"/>
  <c r="C73" i="1"/>
  <c r="B73" i="1"/>
  <c r="F76" i="1"/>
  <c r="G75" i="1"/>
  <c r="A75" i="1" l="1"/>
  <c r="D74" i="1"/>
  <c r="E74" i="1"/>
  <c r="C74" i="1"/>
  <c r="B74" i="1"/>
  <c r="F77" i="1"/>
  <c r="G76" i="1"/>
  <c r="A76" i="1" l="1"/>
  <c r="E75" i="1"/>
  <c r="D75" i="1"/>
  <c r="C75" i="1"/>
  <c r="B75" i="1"/>
  <c r="F78" i="1"/>
  <c r="G77" i="1"/>
  <c r="A77" i="1" l="1"/>
  <c r="E76" i="1"/>
  <c r="D76" i="1"/>
  <c r="C76" i="1"/>
  <c r="B76" i="1"/>
  <c r="F79" i="1"/>
  <c r="G78" i="1"/>
  <c r="A78" i="1" l="1"/>
  <c r="E77" i="1"/>
  <c r="B77" i="1"/>
  <c r="D77" i="1"/>
  <c r="C77" i="1"/>
  <c r="F80" i="1"/>
  <c r="G79" i="1"/>
  <c r="A79" i="1" l="1"/>
  <c r="D78" i="1"/>
  <c r="E78" i="1"/>
  <c r="C78" i="1"/>
  <c r="B78" i="1"/>
  <c r="F81" i="1"/>
  <c r="G80" i="1"/>
  <c r="A80" i="1" l="1"/>
  <c r="E79" i="1"/>
  <c r="D79" i="1"/>
  <c r="C79" i="1"/>
  <c r="B79" i="1"/>
  <c r="F82" i="1"/>
  <c r="G81" i="1"/>
  <c r="A81" i="1" l="1"/>
  <c r="E80" i="1"/>
  <c r="D80" i="1"/>
  <c r="B80" i="1"/>
  <c r="C80" i="1"/>
  <c r="F83" i="1"/>
  <c r="G82" i="1"/>
  <c r="A82" i="1" l="1"/>
  <c r="E81" i="1"/>
  <c r="D81" i="1"/>
  <c r="C81" i="1"/>
  <c r="B81" i="1"/>
  <c r="F84" i="1"/>
  <c r="G83" i="1"/>
  <c r="A83" i="1" l="1"/>
  <c r="D82" i="1"/>
  <c r="E82" i="1"/>
  <c r="C82" i="1"/>
  <c r="B82" i="1"/>
  <c r="F85" i="1"/>
  <c r="G84" i="1"/>
  <c r="A84" i="1" l="1"/>
  <c r="E83" i="1"/>
  <c r="D83" i="1"/>
  <c r="C83" i="1"/>
  <c r="B83" i="1"/>
  <c r="F86" i="1"/>
  <c r="G85" i="1"/>
  <c r="A85" i="1" l="1"/>
  <c r="E84" i="1"/>
  <c r="D84" i="1"/>
  <c r="C84" i="1"/>
  <c r="B84" i="1"/>
  <c r="F87" i="1"/>
  <c r="G86" i="1"/>
  <c r="A86" i="1" l="1"/>
  <c r="E85" i="1"/>
  <c r="B85" i="1"/>
  <c r="D85" i="1"/>
  <c r="C85" i="1"/>
  <c r="F88" i="1"/>
  <c r="G87" i="1"/>
  <c r="A87" i="1" l="1"/>
  <c r="D86" i="1"/>
  <c r="E86" i="1"/>
  <c r="C86" i="1"/>
  <c r="B86" i="1"/>
  <c r="F89" i="1"/>
  <c r="G88" i="1"/>
  <c r="A88" i="1" l="1"/>
  <c r="E87" i="1"/>
  <c r="C87" i="1"/>
  <c r="D87" i="1"/>
  <c r="B87" i="1"/>
  <c r="F90" i="1"/>
  <c r="G89" i="1"/>
  <c r="A89" i="1" l="1"/>
  <c r="E88" i="1"/>
  <c r="D88" i="1"/>
  <c r="C88" i="1"/>
  <c r="B88" i="1"/>
  <c r="F91" i="1"/>
  <c r="G90" i="1"/>
  <c r="A90" i="1" l="1"/>
  <c r="E89" i="1"/>
  <c r="D89" i="1"/>
  <c r="C89" i="1"/>
  <c r="B89" i="1"/>
  <c r="F92" i="1"/>
  <c r="G91" i="1"/>
  <c r="A91" i="1" l="1"/>
  <c r="D90" i="1"/>
  <c r="E90" i="1"/>
  <c r="C90" i="1"/>
  <c r="B90" i="1"/>
  <c r="F93" i="1"/>
  <c r="G92" i="1"/>
  <c r="A92" i="1" l="1"/>
  <c r="E91" i="1"/>
  <c r="C91" i="1"/>
  <c r="D91" i="1"/>
  <c r="B91" i="1"/>
  <c r="F94" i="1"/>
  <c r="G93" i="1"/>
  <c r="A93" i="1" l="1"/>
  <c r="E92" i="1"/>
  <c r="C92" i="1"/>
  <c r="D92" i="1"/>
  <c r="B92" i="1"/>
  <c r="F95" i="1"/>
  <c r="G94" i="1"/>
  <c r="A94" i="1" l="1"/>
  <c r="E93" i="1"/>
  <c r="B93" i="1"/>
  <c r="C93" i="1"/>
  <c r="D93" i="1"/>
  <c r="F96" i="1"/>
  <c r="G95" i="1"/>
  <c r="A95" i="1" l="1"/>
  <c r="D94" i="1"/>
  <c r="E94" i="1"/>
  <c r="C94" i="1"/>
  <c r="B94" i="1"/>
  <c r="F97" i="1"/>
  <c r="G96" i="1"/>
  <c r="A96" i="1" l="1"/>
  <c r="E95" i="1"/>
  <c r="D95" i="1"/>
  <c r="C95" i="1"/>
  <c r="B95" i="1"/>
  <c r="F98" i="1"/>
  <c r="G97" i="1"/>
  <c r="A97" i="1" l="1"/>
  <c r="E96" i="1"/>
  <c r="D96" i="1"/>
  <c r="B96" i="1"/>
  <c r="C96" i="1"/>
  <c r="F99" i="1"/>
  <c r="G98" i="1"/>
  <c r="A98" i="1" l="1"/>
  <c r="E97" i="1"/>
  <c r="D97" i="1"/>
  <c r="C97" i="1"/>
  <c r="B97" i="1"/>
  <c r="F100" i="1"/>
  <c r="G99" i="1"/>
  <c r="A99" i="1" l="1"/>
  <c r="D98" i="1"/>
  <c r="E98" i="1"/>
  <c r="C98" i="1"/>
  <c r="B98" i="1"/>
  <c r="F101" i="1"/>
  <c r="G100" i="1"/>
  <c r="A100" i="1" l="1"/>
  <c r="E99" i="1"/>
  <c r="D99" i="1"/>
  <c r="C99" i="1"/>
  <c r="B99" i="1"/>
  <c r="F102" i="1"/>
  <c r="G101" i="1"/>
  <c r="A101" i="1" l="1"/>
  <c r="E100" i="1"/>
  <c r="D100" i="1"/>
  <c r="C100" i="1"/>
  <c r="B100" i="1"/>
  <c r="F103" i="1"/>
  <c r="G102" i="1"/>
  <c r="A102" i="1" l="1"/>
  <c r="E101" i="1"/>
  <c r="B101" i="1"/>
  <c r="D101" i="1"/>
  <c r="C101" i="1"/>
  <c r="F104" i="1"/>
  <c r="G103" i="1"/>
  <c r="A103" i="1" l="1"/>
  <c r="D102" i="1"/>
  <c r="E102" i="1"/>
  <c r="C102" i="1"/>
  <c r="B102" i="1"/>
  <c r="F105" i="1"/>
  <c r="G104" i="1"/>
  <c r="A104" i="1" l="1"/>
  <c r="E103" i="1"/>
  <c r="D103" i="1"/>
  <c r="C103" i="1"/>
  <c r="B103" i="1"/>
  <c r="F106" i="1"/>
  <c r="G105" i="1"/>
  <c r="A105" i="1" l="1"/>
  <c r="E104" i="1"/>
  <c r="D104" i="1"/>
  <c r="C104" i="1"/>
  <c r="B104" i="1"/>
  <c r="F107" i="1"/>
  <c r="G106" i="1"/>
  <c r="A106" i="1" l="1"/>
  <c r="E105" i="1"/>
  <c r="D105" i="1"/>
  <c r="C105" i="1"/>
  <c r="B105" i="1"/>
  <c r="F108" i="1"/>
  <c r="G107" i="1"/>
  <c r="A107" i="1" l="1"/>
  <c r="D106" i="1"/>
  <c r="E106" i="1"/>
  <c r="C106" i="1"/>
  <c r="B106" i="1"/>
  <c r="F109" i="1"/>
  <c r="G108" i="1"/>
  <c r="A108" i="1" l="1"/>
  <c r="E107" i="1"/>
  <c r="C107" i="1"/>
  <c r="D107" i="1"/>
  <c r="B107" i="1"/>
  <c r="F110" i="1"/>
  <c r="G109" i="1"/>
  <c r="A109" i="1" l="1"/>
  <c r="E108" i="1"/>
  <c r="C108" i="1"/>
  <c r="D108" i="1"/>
  <c r="B108" i="1"/>
  <c r="F111" i="1"/>
  <c r="G110" i="1"/>
  <c r="A110" i="1" l="1"/>
  <c r="E109" i="1"/>
  <c r="D109" i="1"/>
  <c r="B109" i="1"/>
  <c r="C109" i="1"/>
  <c r="F112" i="1"/>
  <c r="G111" i="1"/>
  <c r="A111" i="1" l="1"/>
  <c r="D110" i="1"/>
  <c r="E110" i="1"/>
  <c r="C110" i="1"/>
  <c r="B110" i="1"/>
  <c r="F113" i="1"/>
  <c r="G112" i="1"/>
  <c r="A112" i="1" l="1"/>
  <c r="E111" i="1"/>
  <c r="D111" i="1"/>
  <c r="C111" i="1"/>
  <c r="B111" i="1"/>
  <c r="F114" i="1"/>
  <c r="G113" i="1"/>
  <c r="A113" i="1" l="1"/>
  <c r="E112" i="1"/>
  <c r="D112" i="1"/>
  <c r="B112" i="1"/>
  <c r="C112" i="1"/>
  <c r="F115" i="1"/>
  <c r="G114" i="1"/>
  <c r="A114" i="1" l="1"/>
  <c r="E113" i="1"/>
  <c r="C113" i="1"/>
  <c r="D113" i="1"/>
  <c r="B113" i="1"/>
  <c r="F116" i="1"/>
  <c r="G115" i="1"/>
  <c r="A115" i="1" l="1"/>
  <c r="D114" i="1"/>
  <c r="E114" i="1"/>
  <c r="C114" i="1"/>
  <c r="B114" i="1"/>
  <c r="F117" i="1"/>
  <c r="G116" i="1"/>
  <c r="A116" i="1" l="1"/>
  <c r="E115" i="1"/>
  <c r="C115" i="1"/>
  <c r="D115" i="1"/>
  <c r="B115" i="1"/>
  <c r="F118" i="1"/>
  <c r="G117" i="1"/>
  <c r="A117" i="1" l="1"/>
  <c r="E116" i="1"/>
  <c r="D116" i="1"/>
  <c r="C116" i="1"/>
  <c r="B116" i="1"/>
  <c r="F119" i="1"/>
  <c r="G118" i="1"/>
  <c r="A118" i="1" l="1"/>
  <c r="E117" i="1"/>
  <c r="D117" i="1"/>
  <c r="C117" i="1"/>
  <c r="B117" i="1"/>
  <c r="F120" i="1"/>
  <c r="G119" i="1"/>
  <c r="A119" i="1" l="1"/>
  <c r="D118" i="1"/>
  <c r="E118" i="1"/>
  <c r="C118" i="1"/>
  <c r="B118" i="1"/>
  <c r="F121" i="1"/>
  <c r="G120" i="1"/>
  <c r="A120" i="1" l="1"/>
  <c r="E119" i="1"/>
  <c r="D119" i="1"/>
  <c r="C119" i="1"/>
  <c r="B119" i="1"/>
  <c r="F122" i="1"/>
  <c r="G121" i="1"/>
  <c r="A121" i="1" l="1"/>
  <c r="E120" i="1"/>
  <c r="D120" i="1"/>
  <c r="C120" i="1"/>
  <c r="B120" i="1"/>
  <c r="F123" i="1"/>
  <c r="G122" i="1"/>
  <c r="A122" i="1" l="1"/>
  <c r="E121" i="1"/>
  <c r="D121" i="1"/>
  <c r="C121" i="1"/>
  <c r="B121" i="1"/>
  <c r="F124" i="1"/>
  <c r="G123" i="1"/>
  <c r="A123" i="1" l="1"/>
  <c r="D122" i="1"/>
  <c r="E122" i="1"/>
  <c r="C122" i="1"/>
  <c r="B122" i="1"/>
  <c r="F125" i="1"/>
  <c r="G124" i="1"/>
  <c r="A124" i="1" l="1"/>
  <c r="E123" i="1"/>
  <c r="D123" i="1"/>
  <c r="C123" i="1"/>
  <c r="B123" i="1"/>
  <c r="F126" i="1"/>
  <c r="G125" i="1"/>
  <c r="A125" i="1" l="1"/>
  <c r="E124" i="1"/>
  <c r="D124" i="1"/>
  <c r="C124" i="1"/>
  <c r="B124" i="1"/>
  <c r="F127" i="1"/>
  <c r="G126" i="1"/>
  <c r="A126" i="1" l="1"/>
  <c r="E125" i="1"/>
  <c r="B125" i="1"/>
  <c r="D125" i="1"/>
  <c r="C125" i="1"/>
  <c r="F128" i="1"/>
  <c r="G127" i="1"/>
  <c r="A127" i="1" l="1"/>
  <c r="D126" i="1"/>
  <c r="E126" i="1"/>
  <c r="C126" i="1"/>
  <c r="B126" i="1"/>
  <c r="F129" i="1"/>
  <c r="G128" i="1"/>
  <c r="A128" i="1" l="1"/>
  <c r="E127" i="1"/>
  <c r="D127" i="1"/>
  <c r="C127" i="1"/>
  <c r="B127" i="1"/>
  <c r="F130" i="1"/>
  <c r="G129" i="1"/>
  <c r="A129" i="1" l="1"/>
  <c r="E128" i="1"/>
  <c r="C128" i="1"/>
  <c r="D128" i="1"/>
  <c r="B128" i="1"/>
  <c r="F131" i="1"/>
  <c r="G130" i="1"/>
  <c r="A130" i="1" l="1"/>
  <c r="E129" i="1"/>
  <c r="C129" i="1"/>
  <c r="D129" i="1"/>
  <c r="B129" i="1"/>
  <c r="F132" i="1"/>
  <c r="G131" i="1"/>
  <c r="A131" i="1" l="1"/>
  <c r="D130" i="1"/>
  <c r="E130" i="1"/>
  <c r="C130" i="1"/>
  <c r="B130" i="1"/>
  <c r="F133" i="1"/>
  <c r="G132" i="1"/>
  <c r="A132" i="1" l="1"/>
  <c r="E131" i="1"/>
  <c r="D131" i="1"/>
  <c r="C131" i="1"/>
  <c r="B131" i="1"/>
  <c r="F134" i="1"/>
  <c r="G133" i="1"/>
  <c r="A133" i="1" l="1"/>
  <c r="E132" i="1"/>
  <c r="D132" i="1"/>
  <c r="C132" i="1"/>
  <c r="B132" i="1"/>
  <c r="F135" i="1"/>
  <c r="G134" i="1"/>
  <c r="A134" i="1" l="1"/>
  <c r="E133" i="1"/>
  <c r="B133" i="1"/>
  <c r="D133" i="1"/>
  <c r="C133" i="1"/>
  <c r="F136" i="1"/>
  <c r="G135" i="1"/>
  <c r="A135" i="1" l="1"/>
  <c r="D134" i="1"/>
  <c r="E134" i="1"/>
  <c r="C134" i="1"/>
  <c r="B134" i="1"/>
  <c r="F137" i="1"/>
  <c r="G136" i="1"/>
  <c r="A136" i="1" l="1"/>
  <c r="C135" i="1"/>
  <c r="E135" i="1"/>
  <c r="D135" i="1"/>
  <c r="B135" i="1"/>
  <c r="F138" i="1"/>
  <c r="G137" i="1"/>
  <c r="A137" i="1" l="1"/>
  <c r="E136" i="1"/>
  <c r="C136" i="1"/>
  <c r="D136" i="1"/>
  <c r="B136" i="1"/>
  <c r="F139" i="1"/>
  <c r="G138" i="1"/>
  <c r="A138" i="1" l="1"/>
  <c r="E137" i="1"/>
  <c r="D137" i="1"/>
  <c r="C137" i="1"/>
  <c r="B137" i="1"/>
  <c r="F140" i="1"/>
  <c r="G139" i="1"/>
  <c r="A139" i="1" l="1"/>
  <c r="D138" i="1"/>
  <c r="E138" i="1"/>
  <c r="C138" i="1"/>
  <c r="B138" i="1"/>
  <c r="F141" i="1"/>
  <c r="G140" i="1"/>
  <c r="A140" i="1" l="1"/>
  <c r="E139" i="1"/>
  <c r="D139" i="1"/>
  <c r="C139" i="1"/>
  <c r="B139" i="1"/>
  <c r="F142" i="1"/>
  <c r="G141" i="1"/>
  <c r="A141" i="1" l="1"/>
  <c r="E140" i="1"/>
  <c r="D140" i="1"/>
  <c r="C140" i="1"/>
  <c r="B140" i="1"/>
  <c r="F143" i="1"/>
  <c r="G142" i="1"/>
  <c r="A142" i="1" l="1"/>
  <c r="E141" i="1"/>
  <c r="B141" i="1"/>
  <c r="D141" i="1"/>
  <c r="C141" i="1"/>
  <c r="F144" i="1"/>
  <c r="G143" i="1"/>
  <c r="A143" i="1" l="1"/>
  <c r="D142" i="1"/>
  <c r="E142" i="1"/>
  <c r="C142" i="1"/>
  <c r="B142" i="1"/>
  <c r="F145" i="1"/>
  <c r="G144" i="1"/>
  <c r="A144" i="1" l="1"/>
  <c r="D143" i="1"/>
  <c r="E143" i="1"/>
  <c r="C143" i="1"/>
  <c r="B143" i="1"/>
  <c r="F146" i="1"/>
  <c r="G145" i="1"/>
  <c r="A145" i="1" l="1"/>
  <c r="E144" i="1"/>
  <c r="C144" i="1"/>
  <c r="D144" i="1"/>
  <c r="B144" i="1"/>
  <c r="F147" i="1"/>
  <c r="G146" i="1"/>
  <c r="A146" i="1" l="1"/>
  <c r="E145" i="1"/>
  <c r="D145" i="1"/>
  <c r="C145" i="1"/>
  <c r="B145" i="1"/>
  <c r="F148" i="1"/>
  <c r="G147" i="1"/>
  <c r="A147" i="1" l="1"/>
  <c r="D146" i="1"/>
  <c r="E146" i="1"/>
  <c r="C146" i="1"/>
  <c r="B146" i="1"/>
  <c r="F149" i="1"/>
  <c r="G148" i="1"/>
  <c r="A148" i="1" l="1"/>
  <c r="E147" i="1"/>
  <c r="D147" i="1"/>
  <c r="C147" i="1"/>
  <c r="B147" i="1"/>
  <c r="F150" i="1"/>
  <c r="G149" i="1"/>
  <c r="A149" i="1" l="1"/>
  <c r="E148" i="1"/>
  <c r="D148" i="1"/>
  <c r="C148" i="1"/>
  <c r="B148" i="1"/>
  <c r="F151" i="1"/>
  <c r="G150" i="1"/>
  <c r="A150" i="1" l="1"/>
  <c r="E149" i="1"/>
  <c r="B149" i="1"/>
  <c r="D149" i="1"/>
  <c r="C149" i="1"/>
  <c r="F152" i="1"/>
  <c r="G151" i="1"/>
  <c r="A151" i="1" l="1"/>
  <c r="D150" i="1"/>
  <c r="E150" i="1"/>
  <c r="C150" i="1"/>
  <c r="B150" i="1"/>
  <c r="F153" i="1"/>
  <c r="G152" i="1"/>
  <c r="A152" i="1" l="1"/>
  <c r="E151" i="1"/>
  <c r="C151" i="1"/>
  <c r="D151" i="1"/>
  <c r="B151" i="1"/>
  <c r="F154" i="1"/>
  <c r="G153" i="1"/>
  <c r="A153" i="1" l="1"/>
  <c r="E152" i="1"/>
  <c r="D152" i="1"/>
  <c r="B152" i="1"/>
  <c r="C152" i="1"/>
  <c r="F155" i="1"/>
  <c r="G154" i="1"/>
  <c r="A154" i="1" l="1"/>
  <c r="D153" i="1"/>
  <c r="E153" i="1"/>
  <c r="C153" i="1"/>
  <c r="B153" i="1"/>
  <c r="F156" i="1"/>
  <c r="G155" i="1"/>
  <c r="A155" i="1" l="1"/>
  <c r="D154" i="1"/>
  <c r="E154" i="1"/>
  <c r="C154" i="1"/>
  <c r="B154" i="1"/>
  <c r="F157" i="1"/>
  <c r="G156" i="1"/>
  <c r="A156" i="1" l="1"/>
  <c r="E155" i="1"/>
  <c r="C155" i="1"/>
  <c r="D155" i="1"/>
  <c r="B155" i="1"/>
  <c r="F158" i="1"/>
  <c r="G157" i="1"/>
  <c r="A157" i="1" l="1"/>
  <c r="E156" i="1"/>
  <c r="C156" i="1"/>
  <c r="D156" i="1"/>
  <c r="B156" i="1"/>
  <c r="F159" i="1"/>
  <c r="G158" i="1"/>
  <c r="A158" i="1" l="1"/>
  <c r="E157" i="1"/>
  <c r="B157" i="1"/>
  <c r="D157" i="1"/>
  <c r="C157" i="1"/>
  <c r="F160" i="1"/>
  <c r="G159" i="1"/>
  <c r="A159" i="1" l="1"/>
  <c r="D158" i="1"/>
  <c r="E158" i="1"/>
  <c r="C158" i="1"/>
  <c r="B158" i="1"/>
  <c r="F161" i="1"/>
  <c r="G160" i="1"/>
  <c r="A160" i="1" l="1"/>
  <c r="D159" i="1"/>
  <c r="E159" i="1"/>
  <c r="C159" i="1"/>
  <c r="B159" i="1"/>
  <c r="F162" i="1"/>
  <c r="G161" i="1"/>
  <c r="A161" i="1" l="1"/>
  <c r="E160" i="1"/>
  <c r="D160" i="1"/>
  <c r="C160" i="1"/>
  <c r="B160" i="1"/>
  <c r="F163" i="1"/>
  <c r="G162" i="1"/>
  <c r="A162" i="1" l="1"/>
  <c r="D161" i="1"/>
  <c r="E161" i="1"/>
  <c r="B161" i="1"/>
  <c r="C161" i="1"/>
  <c r="F164" i="1"/>
  <c r="G163" i="1"/>
  <c r="A163" i="1" l="1"/>
  <c r="D162" i="1"/>
  <c r="E162" i="1"/>
  <c r="C162" i="1"/>
  <c r="B162" i="1"/>
  <c r="F165" i="1"/>
  <c r="G164" i="1"/>
  <c r="A164" i="1" l="1"/>
  <c r="E163" i="1"/>
  <c r="C163" i="1"/>
  <c r="D163" i="1"/>
  <c r="B163" i="1"/>
  <c r="F166" i="1"/>
  <c r="G165" i="1"/>
  <c r="A165" i="1" l="1"/>
  <c r="E164" i="1"/>
  <c r="D164" i="1"/>
  <c r="C164" i="1"/>
  <c r="B164" i="1"/>
  <c r="F167" i="1"/>
  <c r="G166" i="1"/>
  <c r="A166" i="1" l="1"/>
  <c r="E165" i="1"/>
  <c r="B165" i="1"/>
  <c r="D165" i="1"/>
  <c r="C165" i="1"/>
  <c r="F168" i="1"/>
  <c r="G167" i="1"/>
  <c r="A167" i="1" l="1"/>
  <c r="E166" i="1"/>
  <c r="D166" i="1"/>
  <c r="C166" i="1"/>
  <c r="B166" i="1"/>
  <c r="F169" i="1"/>
  <c r="G168" i="1"/>
  <c r="A168" i="1" l="1"/>
  <c r="E167" i="1"/>
  <c r="D167" i="1"/>
  <c r="C167" i="1"/>
  <c r="B167" i="1"/>
  <c r="F170" i="1"/>
  <c r="G169" i="1"/>
  <c r="A169" i="1" l="1"/>
  <c r="E168" i="1"/>
  <c r="D168" i="1"/>
  <c r="C168" i="1"/>
  <c r="B168" i="1"/>
  <c r="F171" i="1"/>
  <c r="G170" i="1"/>
  <c r="A170" i="1" l="1"/>
  <c r="E169" i="1"/>
  <c r="D169" i="1"/>
  <c r="B169" i="1"/>
  <c r="C169" i="1"/>
  <c r="F172" i="1"/>
  <c r="G171" i="1"/>
  <c r="A171" i="1" l="1"/>
  <c r="E170" i="1"/>
  <c r="D170" i="1"/>
  <c r="C170" i="1"/>
  <c r="B170" i="1"/>
  <c r="F173" i="1"/>
  <c r="G172" i="1"/>
  <c r="A172" i="1" l="1"/>
  <c r="E171" i="1"/>
  <c r="D171" i="1"/>
  <c r="C171" i="1"/>
  <c r="B171" i="1"/>
  <c r="F174" i="1"/>
  <c r="G173" i="1"/>
  <c r="A173" i="1" l="1"/>
  <c r="E172" i="1"/>
  <c r="D172" i="1"/>
  <c r="C172" i="1"/>
  <c r="B172" i="1"/>
  <c r="F175" i="1"/>
  <c r="G174" i="1"/>
  <c r="A174" i="1" l="1"/>
  <c r="E173" i="1"/>
  <c r="B173" i="1"/>
  <c r="D173" i="1"/>
  <c r="C173" i="1"/>
  <c r="F176" i="1"/>
  <c r="G175" i="1"/>
  <c r="A175" i="1" l="1"/>
  <c r="E174" i="1"/>
  <c r="D174" i="1"/>
  <c r="C174" i="1"/>
  <c r="B174" i="1"/>
  <c r="F177" i="1"/>
  <c r="G176" i="1"/>
  <c r="A176" i="1" l="1"/>
  <c r="E175" i="1"/>
  <c r="D175" i="1"/>
  <c r="C175" i="1"/>
  <c r="B175" i="1"/>
  <c r="F178" i="1"/>
  <c r="G177" i="1"/>
  <c r="A177" i="1" l="1"/>
  <c r="E176" i="1"/>
  <c r="D176" i="1"/>
  <c r="C176" i="1"/>
  <c r="B176" i="1"/>
  <c r="F179" i="1"/>
  <c r="G178" i="1"/>
  <c r="A178" i="1" l="1"/>
  <c r="D177" i="1"/>
  <c r="E177" i="1"/>
  <c r="B177" i="1"/>
  <c r="C177" i="1"/>
  <c r="F180" i="1"/>
  <c r="G179" i="1"/>
  <c r="A179" i="1" l="1"/>
  <c r="E178" i="1"/>
  <c r="D178" i="1"/>
  <c r="C178" i="1"/>
  <c r="B178" i="1"/>
  <c r="F181" i="1"/>
  <c r="G180" i="1"/>
  <c r="A180" i="1" l="1"/>
  <c r="E179" i="1"/>
  <c r="C179" i="1"/>
  <c r="D179" i="1"/>
  <c r="B179" i="1"/>
  <c r="F182" i="1"/>
  <c r="G181" i="1"/>
  <c r="A181" i="1" l="1"/>
  <c r="E180" i="1"/>
  <c r="D180" i="1"/>
  <c r="C180" i="1"/>
  <c r="B180" i="1"/>
  <c r="F183" i="1"/>
  <c r="G182" i="1"/>
  <c r="A182" i="1" l="1"/>
  <c r="E181" i="1"/>
  <c r="B181" i="1"/>
  <c r="D181" i="1"/>
  <c r="C181" i="1"/>
  <c r="F184" i="1"/>
  <c r="G183" i="1"/>
  <c r="A183" i="1" l="1"/>
  <c r="E182" i="1"/>
  <c r="D182" i="1"/>
  <c r="C182" i="1"/>
  <c r="B182" i="1"/>
  <c r="F185" i="1"/>
  <c r="G184" i="1"/>
  <c r="A184" i="1" l="1"/>
  <c r="E183" i="1"/>
  <c r="D183" i="1"/>
  <c r="C183" i="1"/>
  <c r="B183" i="1"/>
  <c r="F186" i="1"/>
  <c r="G185" i="1"/>
  <c r="A185" i="1" l="1"/>
  <c r="E184" i="1"/>
  <c r="D184" i="1"/>
  <c r="C184" i="1"/>
  <c r="B184" i="1"/>
  <c r="F187" i="1"/>
  <c r="G186" i="1"/>
  <c r="A186" i="1" l="1"/>
  <c r="E185" i="1"/>
  <c r="D185" i="1"/>
  <c r="B185" i="1"/>
  <c r="C185" i="1"/>
  <c r="F188" i="1"/>
  <c r="G187" i="1"/>
  <c r="A187" i="1" l="1"/>
  <c r="E186" i="1"/>
  <c r="D186" i="1"/>
  <c r="C186" i="1"/>
  <c r="B186" i="1"/>
  <c r="F189" i="1"/>
  <c r="G188" i="1"/>
  <c r="A188" i="1" l="1"/>
  <c r="E187" i="1"/>
  <c r="D187" i="1"/>
  <c r="C187" i="1"/>
  <c r="B187" i="1"/>
  <c r="F190" i="1"/>
  <c r="G190" i="1" s="1"/>
  <c r="G189" i="1"/>
  <c r="A189" i="1" l="1"/>
  <c r="E188" i="1"/>
  <c r="D188" i="1"/>
  <c r="C188" i="1"/>
  <c r="B188" i="1"/>
  <c r="A190" i="1" l="1"/>
  <c r="E189" i="1"/>
  <c r="B189" i="1"/>
  <c r="D189" i="1"/>
  <c r="C189" i="1"/>
  <c r="E190" i="1" l="1"/>
  <c r="D190" i="1"/>
  <c r="C190" i="1"/>
  <c r="B190" i="1"/>
</calcChain>
</file>

<file path=xl/sharedStrings.xml><?xml version="1.0" encoding="utf-8"?>
<sst xmlns="http://schemas.openxmlformats.org/spreadsheetml/2006/main" count="66" uniqueCount="57">
  <si>
    <t>km</t>
  </si>
  <si>
    <t>theta</t>
  </si>
  <si>
    <t>x</t>
  </si>
  <si>
    <t>y</t>
  </si>
  <si>
    <t>Earth Surface</t>
  </si>
  <si>
    <t>ISS Orbit</t>
  </si>
  <si>
    <t>Sight Line</t>
  </si>
  <si>
    <t>Slope</t>
  </si>
  <si>
    <t>kilometers</t>
  </si>
  <si>
    <t>Orbit Altitude</t>
  </si>
  <si>
    <t>X</t>
  </si>
  <si>
    <t>Distance</t>
  </si>
  <si>
    <t>Height</t>
  </si>
  <si>
    <t>Density</t>
  </si>
  <si>
    <t>Opacity</t>
  </si>
  <si>
    <t>Scale Height</t>
  </si>
  <si>
    <t>Extinction Coeff.</t>
  </si>
  <si>
    <t>km^-1</t>
  </si>
  <si>
    <t>Step size</t>
  </si>
  <si>
    <t>Solar light Dimming=</t>
  </si>
  <si>
    <t>percent</t>
  </si>
  <si>
    <t>Total Opacity    =</t>
  </si>
  <si>
    <t xml:space="preserve">Exploring Sunlight Extinction at Earth's Limb from the </t>
  </si>
  <si>
    <t>International Space Station</t>
  </si>
  <si>
    <t>Introduction</t>
  </si>
  <si>
    <t>Aerosols are small particles suspended in the air that cause light to be dimmed. They also scaller blue light more strongly</t>
  </si>
  <si>
    <t>than red light, which is why sunsets can be very red while the rest of the sky has a bluish color.</t>
  </si>
  <si>
    <t>This models what an astronaut will see from orbit as they watch the sun set.</t>
  </si>
  <si>
    <t>This spreadsheet will let you explore how sunlight fades as you change the angle of the sun as it approaches Earth's limb.</t>
  </si>
  <si>
    <t>How it works</t>
  </si>
  <si>
    <t>This program is designed so that you can select the radius of the planet and the height of your orbit above its surface.</t>
  </si>
  <si>
    <t>Planet Radius</t>
  </si>
  <si>
    <t>The planet's radius is selected by entering a number in cell B2. For example, entrer 6378 for the radius of</t>
  </si>
  <si>
    <t>Earth in kilometers. For other planets, just enter their radius in kilometers in this cell.</t>
  </si>
  <si>
    <t>Enter the orbit altitude in kilometers in cell B4. For example, the International Space Station is 400</t>
  </si>
  <si>
    <t>The program will draw two half-circles over the image of Earth. The green line is the orbit of the satellite</t>
  </si>
  <si>
    <t xml:space="preserve">The blue line represents the surface of the planet. </t>
  </si>
  <si>
    <t xml:space="preserve">The slider controls the slope of the sight line from the satellite to the sun as it passes close to the edge of </t>
  </si>
  <si>
    <t xml:space="preserve">the planet. As you move the slider, the cell J6 indicates how close to the surface of the planet the </t>
  </si>
  <si>
    <t>sight line gets, in kilometers. The location of the sight line is shown in the diagram as the green line.</t>
  </si>
  <si>
    <t xml:space="preserve">The table shown in columns B, C, D, E, F and G give the X,Y coordinates in kilometers of selected points </t>
  </si>
  <si>
    <t>along each line representing the edge of the planet, the orbit and the sight line.</t>
  </si>
  <si>
    <t>Below the diagram of the planet, the second table gives the distance along the sight line from the</t>
  </si>
  <si>
    <t>orbit position, the height of this point above the planet's surface, the density of the aerosols at that location</t>
  </si>
  <si>
    <t xml:space="preserve">and the amount of opacity along the sight line from the orbit location to the current point. </t>
  </si>
  <si>
    <t>Cell P42 controls how quickly the density of the aerosols declines as you go up in altitude .For the present value of 30 km</t>
  </si>
  <si>
    <t>the density of the aerosol particles declines to 1/2.7 of its value at ground level. The formula is density = d x exp(-h/30)</t>
  </si>
  <si>
    <t>The  total opacity computed in cell P45 is then used in the formula that computes the value in cell P47</t>
  </si>
  <si>
    <t>which gives the amount of dimming in the sunlight for the selected slope from the formula D = 100% x (1-exp(-P45))</t>
  </si>
  <si>
    <t>Open the MODEL tab</t>
  </si>
  <si>
    <t>Developed by Dr. Sten Odenwald</t>
  </si>
  <si>
    <t>National Institute of Aerospace</t>
  </si>
  <si>
    <t>SpaceMath@NASA</t>
  </si>
  <si>
    <t>http://spacemath.gsfc.nasa.gov</t>
  </si>
  <si>
    <t>Sun Angle</t>
  </si>
  <si>
    <t>degrees</t>
  </si>
  <si>
    <t>Height=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</si>
</sst>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0.000000"/>
    <numFmt numFmtId="166" formatCode="0.0000000"/>
  </numFmts>
  <fonts count="19" x14ac:knownFonts="1"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4"/>
      <color rgb="FFFFFF00"/>
      <name val="Calibri"/>
      <family val="2"/>
      <scheme val="minor"/>
    </font>
    <font>
      <sz val="14"/>
      <color rgb="FFFFFF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rgb="FFFFFF00"/>
      <name val="Calibri"/>
      <family val="2"/>
      <scheme val="minor"/>
    </font>
    <font>
      <sz val="12"/>
      <color rgb="FFFFFF00"/>
      <name val="Calibri"/>
      <family val="2"/>
      <scheme val="minor"/>
    </font>
    <font>
      <sz val="36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20"/>
      <color theme="0"/>
      <name val="Calibri"/>
      <family val="2"/>
      <scheme val="minor"/>
    </font>
    <font>
      <sz val="14"/>
      <color theme="0" tint="-4.9989318521683403E-2"/>
      <name val="Calibri"/>
      <family val="2"/>
      <scheme val="minor"/>
    </font>
    <font>
      <sz val="16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56">
    <xf numFmtId="0" fontId="0" fillId="0" borderId="0" xfId="0"/>
    <xf numFmtId="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2" borderId="0" xfId="0" applyFill="1"/>
    <xf numFmtId="0" fontId="2" fillId="2" borderId="0" xfId="0" applyFont="1" applyFill="1"/>
    <xf numFmtId="0" fontId="5" fillId="2" borderId="0" xfId="0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1" fontId="0" fillId="2" borderId="0" xfId="0" applyNumberFormat="1" applyFill="1" applyAlignment="1">
      <alignment horizontal="center"/>
    </xf>
    <xf numFmtId="0" fontId="0" fillId="2" borderId="0" xfId="0" applyFont="1" applyFill="1"/>
    <xf numFmtId="0" fontId="3" fillId="2" borderId="0" xfId="0" applyFont="1" applyFill="1"/>
    <xf numFmtId="2" fontId="2" fillId="2" borderId="0" xfId="0" applyNumberFormat="1" applyFont="1" applyFill="1" applyAlignment="1">
      <alignment horizontal="center"/>
    </xf>
    <xf numFmtId="0" fontId="4" fillId="2" borderId="0" xfId="0" applyFont="1" applyFill="1"/>
    <xf numFmtId="0" fontId="7" fillId="3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1" fontId="7" fillId="3" borderId="0" xfId="0" applyNumberFormat="1" applyFont="1" applyFill="1" applyAlignment="1">
      <alignment horizontal="center"/>
    </xf>
    <xf numFmtId="1" fontId="7" fillId="4" borderId="0" xfId="0" applyNumberFormat="1" applyFont="1" applyFill="1" applyAlignment="1">
      <alignment horizontal="center"/>
    </xf>
    <xf numFmtId="1" fontId="7" fillId="5" borderId="0" xfId="0" applyNumberFormat="1" applyFont="1" applyFill="1" applyAlignment="1">
      <alignment horizontal="center"/>
    </xf>
    <xf numFmtId="1" fontId="8" fillId="2" borderId="0" xfId="0" applyNumberFormat="1" applyFont="1" applyFill="1"/>
    <xf numFmtId="0" fontId="8" fillId="2" borderId="0" xfId="0" applyFont="1" applyFill="1" applyAlignment="1">
      <alignment horizontal="center"/>
    </xf>
    <xf numFmtId="0" fontId="3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2" fontId="9" fillId="2" borderId="0" xfId="0" applyNumberFormat="1" applyFont="1" applyFill="1" applyAlignment="1">
      <alignment horizontal="center"/>
    </xf>
    <xf numFmtId="1" fontId="8" fillId="2" borderId="0" xfId="0" applyNumberFormat="1" applyFont="1" applyFill="1" applyAlignment="1">
      <alignment horizontal="center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" fontId="0" fillId="2" borderId="0" xfId="0" applyNumberFormat="1" applyFont="1" applyFill="1"/>
    <xf numFmtId="0" fontId="8" fillId="2" borderId="0" xfId="0" applyFont="1" applyFill="1"/>
    <xf numFmtId="0" fontId="0" fillId="0" borderId="0" xfId="0" applyAlignment="1">
      <alignment horizontal="center"/>
    </xf>
    <xf numFmtId="0" fontId="10" fillId="0" borderId="0" xfId="0" applyFont="1" applyAlignment="1"/>
    <xf numFmtId="0" fontId="11" fillId="0" borderId="0" xfId="0" applyFont="1"/>
    <xf numFmtId="0" fontId="11" fillId="0" borderId="0" xfId="0" applyFont="1" applyAlignment="1"/>
    <xf numFmtId="0" fontId="13" fillId="0" borderId="0" xfId="0" applyFont="1" applyAlignment="1"/>
    <xf numFmtId="0" fontId="0" fillId="0" borderId="0" xfId="0" applyAlignment="1">
      <alignment horizontal="left"/>
    </xf>
    <xf numFmtId="0" fontId="15" fillId="0" borderId="0" xfId="1" applyAlignment="1">
      <alignment horizontal="left"/>
    </xf>
    <xf numFmtId="0" fontId="2" fillId="2" borderId="0" xfId="0" applyFont="1" applyFill="1" applyAlignment="1">
      <alignment horizontal="center"/>
    </xf>
    <xf numFmtId="0" fontId="16" fillId="6" borderId="0" xfId="0" applyFont="1" applyFill="1" applyAlignment="1">
      <alignment horizontal="center"/>
    </xf>
    <xf numFmtId="166" fontId="16" fillId="6" borderId="0" xfId="0" applyNumberFormat="1" applyFont="1" applyFill="1" applyAlignment="1">
      <alignment horizontal="center"/>
    </xf>
    <xf numFmtId="0" fontId="10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1" fillId="3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0" fontId="17" fillId="2" borderId="0" xfId="0" applyFont="1" applyFill="1"/>
    <xf numFmtId="0" fontId="18" fillId="2" borderId="0" xfId="0" applyFont="1" applyFill="1"/>
    <xf numFmtId="0" fontId="18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2" fontId="3" fillId="2" borderId="0" xfId="0" applyNumberFormat="1" applyFont="1" applyFill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42613878246062E-3"/>
          <c:y val="3.9747064137308039E-2"/>
          <c:w val="0.9625372498935717"/>
          <c:h val="0.9205058717253839"/>
        </c:manualLayout>
      </c:layout>
      <c:scatterChart>
        <c:scatterStyle val="smoothMarker"/>
        <c:varyColors val="0"/>
        <c:ser>
          <c:idx val="0"/>
          <c:order val="0"/>
          <c:tx>
            <c:v>Earth</c:v>
          </c:tx>
          <c:marker>
            <c:symbol val="none"/>
          </c:marker>
          <c:xVal>
            <c:numRef>
              <c:f>Model!$B$9:$B$369</c:f>
              <c:numCache>
                <c:formatCode>0</c:formatCode>
                <c:ptCount val="361"/>
                <c:pt idx="0">
                  <c:v>6378</c:v>
                </c:pt>
                <c:pt idx="1">
                  <c:v>6377.0412924094107</c:v>
                </c:pt>
                <c:pt idx="2">
                  <c:v>6374.1654578534608</c:v>
                </c:pt>
                <c:pt idx="3">
                  <c:v>6369.3733608929579</c:v>
                </c:pt>
                <c:pt idx="4">
                  <c:v>6362.6664421737905</c:v>
                </c:pt>
                <c:pt idx="5">
                  <c:v>6354.0467179938187</c:v>
                </c:pt>
                <c:pt idx="6">
                  <c:v>6343.5167796967262</c:v>
                </c:pt>
                <c:pt idx="7">
                  <c:v>6331.0797928929778</c:v>
                </c:pt>
                <c:pt idx="8">
                  <c:v>6316.7394965081457</c:v>
                </c:pt>
                <c:pt idx="9">
                  <c:v>6300.5002016588805</c:v>
                </c:pt>
                <c:pt idx="10">
                  <c:v>6282.3667903568585</c:v>
                </c:pt>
                <c:pt idx="11">
                  <c:v>6262.3447140411081</c:v>
                </c:pt>
                <c:pt idx="12">
                  <c:v>6240.4399919391426</c:v>
                </c:pt>
                <c:pt idx="13">
                  <c:v>6216.6592092574065</c:v>
                </c:pt>
                <c:pt idx="14">
                  <c:v>6191.0095152015647</c:v>
                </c:pt>
                <c:pt idx="15">
                  <c:v>6163.4986208272412</c:v>
                </c:pt>
                <c:pt idx="16">
                  <c:v>6134.1347967218508</c:v>
                </c:pt>
                <c:pt idx="17">
                  <c:v>6102.9268705182121</c:v>
                </c:pt>
                <c:pt idx="18">
                  <c:v>6069.8842242407</c:v>
                </c:pt>
                <c:pt idx="19">
                  <c:v>6035.0167914847389</c:v>
                </c:pt>
                <c:pt idx="20">
                  <c:v>5998.3350544304612</c:v>
                </c:pt>
                <c:pt idx="21">
                  <c:v>5959.85004069146</c:v>
                </c:pt>
                <c:pt idx="22">
                  <c:v>5919.573319999563</c:v>
                </c:pt>
                <c:pt idx="23">
                  <c:v>5877.517000726627</c:v>
                </c:pt>
                <c:pt idx="24">
                  <c:v>5833.6937262444044</c:v>
                </c:pt>
                <c:pt idx="25">
                  <c:v>5788.1166711235719</c:v>
                </c:pt>
                <c:pt idx="26">
                  <c:v>5740.7995371730685</c:v>
                </c:pt>
                <c:pt idx="27">
                  <c:v>5691.7565493209222</c:v>
                </c:pt>
                <c:pt idx="28">
                  <c:v>5641.0024513378185</c:v>
                </c:pt>
                <c:pt idx="29">
                  <c:v>5588.5525014046898</c:v>
                </c:pt>
                <c:pt idx="30">
                  <c:v>5534.4224675256519</c:v>
                </c:pt>
                <c:pt idx="31">
                  <c:v>5478.6286227876781</c:v>
                </c:pt>
                <c:pt idx="32">
                  <c:v>5421.1877404684292</c:v>
                </c:pt>
                <c:pt idx="33">
                  <c:v>5362.1170889937102</c:v>
                </c:pt>
                <c:pt idx="34">
                  <c:v>5301.4344267460683</c:v>
                </c:pt>
                <c:pt idx="35">
                  <c:v>5239.1579967261059</c:v>
                </c:pt>
                <c:pt idx="36">
                  <c:v>5175.3065210680861</c:v>
                </c:pt>
                <c:pt idx="37">
                  <c:v>5109.899195411519</c:v>
                </c:pt>
                <c:pt idx="38">
                  <c:v>5042.9556831303698</c:v>
                </c:pt>
                <c:pt idx="39">
                  <c:v>4974.4961094216815</c:v>
                </c:pt>
                <c:pt idx="40">
                  <c:v>4904.5410552553385</c:v>
                </c:pt>
                <c:pt idx="41">
                  <c:v>4833.1115511868238</c:v>
                </c:pt>
                <c:pt idx="42">
                  <c:v>4760.2290710348052</c:v>
                </c:pt>
                <c:pt idx="43">
                  <c:v>4685.9155254254829</c:v>
                </c:pt>
                <c:pt idx="44">
                  <c:v>4610.193255205596</c:v>
                </c:pt>
                <c:pt idx="45">
                  <c:v>4533.0850247261151</c:v>
                </c:pt>
                <c:pt idx="46">
                  <c:v>4454.6140149985949</c:v>
                </c:pt>
                <c:pt idx="47">
                  <c:v>4374.8038167262894</c:v>
                </c:pt>
                <c:pt idx="48">
                  <c:v>4293.6784232120781</c:v>
                </c:pt>
                <c:pt idx="49">
                  <c:v>4211.2622231453797</c:v>
                </c:pt>
                <c:pt idx="50">
                  <c:v>4127.5799932701857</c:v>
                </c:pt>
                <c:pt idx="51">
                  <c:v>4042.6568909364423</c:v>
                </c:pt>
                <c:pt idx="52">
                  <c:v>3956.518446537008</c:v>
                </c:pt>
                <c:pt idx="53">
                  <c:v>3869.1905558324615</c:v>
                </c:pt>
                <c:pt idx="54">
                  <c:v>3780.6994721660735</c:v>
                </c:pt>
                <c:pt idx="55">
                  <c:v>3691.071798571274</c:v>
                </c:pt>
                <c:pt idx="56">
                  <c:v>3600.3344797739974</c:v>
                </c:pt>
                <c:pt idx="57">
                  <c:v>3508.5147940922989</c:v>
                </c:pt>
                <c:pt idx="58">
                  <c:v>3415.6403452356903</c:v>
                </c:pt>
                <c:pt idx="59">
                  <c:v>3321.7390540066444</c:v>
                </c:pt>
                <c:pt idx="60">
                  <c:v>3226.839149906782</c:v>
                </c:pt>
                <c:pt idx="61">
                  <c:v>3130.9691626502486</c:v>
                </c:pt>
                <c:pt idx="62">
                  <c:v>3034.1579135868369</c:v>
                </c:pt>
                <c:pt idx="63">
                  <c:v>2936.4345070374411</c:v>
                </c:pt>
                <c:pt idx="64">
                  <c:v>2837.8283215444376</c:v>
                </c:pt>
                <c:pt idx="65">
                  <c:v>2738.3690010396263</c:v>
                </c:pt>
                <c:pt idx="66">
                  <c:v>2638.0864459323911</c:v>
                </c:pt>
                <c:pt idx="67">
                  <c:v>2537.0108041207509</c:v>
                </c:pt>
                <c:pt idx="68">
                  <c:v>2435.1724619280139</c:v>
                </c:pt>
                <c:pt idx="69">
                  <c:v>2332.6020349677497</c:v>
                </c:pt>
                <c:pt idx="70">
                  <c:v>2229.3303589398315</c:v>
                </c:pt>
                <c:pt idx="71">
                  <c:v>2125.388480360315</c:v>
                </c:pt>
                <c:pt idx="72">
                  <c:v>2020.8076472279379</c:v>
                </c:pt>
                <c:pt idx="73">
                  <c:v>1915.6192996300485</c:v>
                </c:pt>
                <c:pt idx="74">
                  <c:v>1809.8550602907874</c:v>
                </c:pt>
                <c:pt idx="75">
                  <c:v>1703.5467250643617</c:v>
                </c:pt>
                <c:pt idx="76">
                  <c:v>1596.7262533762732</c:v>
                </c:pt>
                <c:pt idx="77">
                  <c:v>1489.4257586153703</c:v>
                </c:pt>
                <c:pt idx="78">
                  <c:v>1381.6774984796152</c:v>
                </c:pt>
                <c:pt idx="79">
                  <c:v>1273.5138652784667</c:v>
                </c:pt>
                <c:pt idx="80">
                  <c:v>1164.9673761947961</c:v>
                </c:pt>
                <c:pt idx="81">
                  <c:v>1056.0706635092608</c:v>
                </c:pt>
                <c:pt idx="82">
                  <c:v>946.85646479007664</c:v>
                </c:pt>
                <c:pt idx="83">
                  <c:v>837.35761305113954</c:v>
                </c:pt>
                <c:pt idx="84">
                  <c:v>727.60702688144988</c:v>
                </c:pt>
                <c:pt idx="85">
                  <c:v>617.63770054881331</c:v>
                </c:pt>
                <c:pt idx="86">
                  <c:v>507.48269408078943</c:v>
                </c:pt>
                <c:pt idx="87">
                  <c:v>397.17512332587057</c:v>
                </c:pt>
                <c:pt idx="88">
                  <c:v>286.74814999787998</c:v>
                </c:pt>
                <c:pt idx="89">
                  <c:v>176.23497170658101</c:v>
                </c:pt>
                <c:pt idx="90">
                  <c:v>65.668811977495096</c:v>
                </c:pt>
                <c:pt idx="91">
                  <c:v>-44.917089736071119</c:v>
                </c:pt>
                <c:pt idx="92">
                  <c:v>-155.48948804578748</c:v>
                </c:pt>
                <c:pt idx="93">
                  <c:v>-266.01514162284587</c:v>
                </c:pt>
                <c:pt idx="94">
                  <c:v>-376.46082319128539</c:v>
                </c:pt>
                <c:pt idx="95">
                  <c:v>-486.79332951709313</c:v>
                </c:pt>
                <c:pt idx="96">
                  <c:v>-596.97949139007653</c:v>
                </c:pt>
                <c:pt idx="97">
                  <c:v>-706.98618359550846</c:v>
                </c:pt>
                <c:pt idx="98">
                  <c:v>-816.78033487254447</c:v>
                </c:pt>
                <c:pt idx="99">
                  <c:v>-926.32893785642057</c:v>
                </c:pt>
                <c:pt idx="100">
                  <c:v>-1035.5990590014428</c:v>
                </c:pt>
                <c:pt idx="101">
                  <c:v>-1144.5578484817825</c:v>
                </c:pt>
                <c:pt idx="102">
                  <c:v>-1253.1725500671057</c:v>
                </c:pt>
                <c:pt idx="103">
                  <c:v>-1361.410510970062</c:v>
                </c:pt>
                <c:pt idx="104">
                  <c:v>-1469.2391916626782</c:v>
                </c:pt>
                <c:pt idx="105">
                  <c:v>-1576.6261756587003</c:v>
                </c:pt>
                <c:pt idx="106">
                  <c:v>-1683.5391792589473</c:v>
                </c:pt>
                <c:pt idx="107">
                  <c:v>-1789.9460612567455</c:v>
                </c:pt>
                <c:pt idx="108">
                  <c:v>-1895.8148326005228</c:v>
                </c:pt>
                <c:pt idx="109">
                  <c:v>-2001.1136660106638</c:v>
                </c:pt>
                <c:pt idx="110">
                  <c:v>-2105.8109055477298</c:v>
                </c:pt>
                <c:pt idx="111">
                  <c:v>-2209.8750761291685</c:v>
                </c:pt>
                <c:pt idx="112">
                  <c:v>-2313.2748929916552</c:v>
                </c:pt>
                <c:pt idx="113">
                  <c:v>-2415.9792710962138</c:v>
                </c:pt>
                <c:pt idx="114">
                  <c:v>-2517.9573344733012</c:v>
                </c:pt>
                <c:pt idx="115">
                  <c:v>-2619.1784255050329</c:v>
                </c:pt>
                <c:pt idx="116">
                  <c:v>-2719.6121141417689</c:v>
                </c:pt>
                <c:pt idx="117">
                  <c:v>-2819.2282070502874</c:v>
                </c:pt>
                <c:pt idx="118">
                  <c:v>-2917.9967566907903</c:v>
                </c:pt>
                <c:pt idx="119">
                  <c:v>-3015.8880703200184</c:v>
                </c:pt>
                <c:pt idx="120">
                  <c:v>-3112.872718917768</c:v>
                </c:pt>
                <c:pt idx="121">
                  <c:v>-3208.9215460341243</c:v>
                </c:pt>
                <c:pt idx="122">
                  <c:v>-3304.0056765547483</c:v>
                </c:pt>
                <c:pt idx="123">
                  <c:v>-3398.0965253815925</c:v>
                </c:pt>
                <c:pt idx="124">
                  <c:v>-3491.1658060264244</c:v>
                </c:pt>
                <c:pt idx="125">
                  <c:v>-3583.1855391145787</c:v>
                </c:pt>
                <c:pt idx="126">
                  <c:v>-3674.1280607963863</c:v>
                </c:pt>
                <c:pt idx="127">
                  <c:v>-3763.9660310637437</c:v>
                </c:pt>
                <c:pt idx="128">
                  <c:v>-3852.672441969326</c:v>
                </c:pt>
                <c:pt idx="129">
                  <c:v>-3940.2206257459734</c:v>
                </c:pt>
                <c:pt idx="130">
                  <c:v>-4026.5842628238133</c:v>
                </c:pt>
                <c:pt idx="131">
                  <c:v>-4111.7373897426951</c:v>
                </c:pt>
                <c:pt idx="132">
                  <c:v>-4195.6544069575766</c:v>
                </c:pt>
                <c:pt idx="133">
                  <c:v>-4278.3100865345023</c:v>
                </c:pt>
                <c:pt idx="134">
                  <c:v>-4359.6795797348659</c:v>
                </c:pt>
                <c:pt idx="135">
                  <c:v>-4439.7384244856758</c:v>
                </c:pt>
                <c:pt idx="136">
                  <c:v>-4518.4625527335738</c:v>
                </c:pt>
                <c:pt idx="137">
                  <c:v>-4595.8282976804057</c:v>
                </c:pt>
                <c:pt idx="138">
                  <c:v>-4671.8124008981586</c:v>
                </c:pt>
                <c:pt idx="139">
                  <c:v>-4746.3920193211325</c:v>
                </c:pt>
                <c:pt idx="140">
                  <c:v>-4819.5447321132397</c:v>
                </c:pt>
                <c:pt idx="141">
                  <c:v>-4891.2485474083678</c:v>
                </c:pt>
                <c:pt idx="142">
                  <c:v>-4961.4819089217908</c:v>
                </c:pt>
                <c:pt idx="143">
                  <c:v>-5030.2237024306178</c:v>
                </c:pt>
                <c:pt idx="144">
                  <c:v>-5097.4532621213575</c:v>
                </c:pt>
                <c:pt idx="145">
                  <c:v>-5163.1503768026678</c:v>
                </c:pt>
                <c:pt idx="146">
                  <c:v>-5227.2952959814393</c:v>
                </c:pt>
                <c:pt idx="147">
                  <c:v>-5289.8687358003772</c:v>
                </c:pt>
                <c:pt idx="148">
                  <c:v>-5350.8518848352969</c:v>
                </c:pt>
                <c:pt idx="149">
                  <c:v>-5410.2264097503949</c:v>
                </c:pt>
                <c:pt idx="150">
                  <c:v>-5467.9744608097908</c:v>
                </c:pt>
                <c:pt idx="151">
                  <c:v>-5524.0786772436841</c:v>
                </c:pt>
                <c:pt idx="152">
                  <c:v>-5578.5221924675161</c:v>
                </c:pt>
                <c:pt idx="153">
                  <c:v>-5631.2886391525617</c:v>
                </c:pt>
                <c:pt idx="154">
                  <c:v>-5682.3621541464317</c:v>
                </c:pt>
                <c:pt idx="155">
                  <c:v>-5731.7273832420087</c:v>
                </c:pt>
                <c:pt idx="156">
                  <c:v>-5779.3694857933706</c:v>
                </c:pt>
                <c:pt idx="157">
                  <c:v>-5825.2741391773288</c:v>
                </c:pt>
                <c:pt idx="158">
                  <c:v>-5869.427543099232</c:v>
                </c:pt>
                <c:pt idx="159">
                  <c:v>-5911.8164237417413</c:v>
                </c:pt>
                <c:pt idx="160">
                  <c:v>-5952.4280377553359</c:v>
                </c:pt>
                <c:pt idx="161">
                  <c:v>-5991.2501760893338</c:v>
                </c:pt>
                <c:pt idx="162">
                  <c:v>-6028.2711676622985</c:v>
                </c:pt>
                <c:pt idx="163">
                  <c:v>-6063.4798828707062</c:v>
                </c:pt>
                <c:pt idx="164">
                  <c:v>-6096.8657369348384</c:v>
                </c:pt>
                <c:pt idx="165">
                  <c:v>-6128.4186930808764</c:v>
                </c:pt>
                <c:pt idx="166">
                  <c:v>-6158.129265558252</c:v>
                </c:pt>
                <c:pt idx="167">
                  <c:v>-6185.9885224913423</c:v>
                </c:pt>
                <c:pt idx="168">
                  <c:v>-6211.9880885646626</c:v>
                </c:pt>
                <c:pt idx="169">
                  <c:v>-6236.1201475407233</c:v>
                </c:pt>
                <c:pt idx="170">
                  <c:v>-6258.3774446098305</c:v>
                </c:pt>
                <c:pt idx="171">
                  <c:v>-6278.7532885710925</c:v>
                </c:pt>
                <c:pt idx="172">
                  <c:v>-6297.24155384399</c:v>
                </c:pt>
                <c:pt idx="173">
                  <c:v>-6313.8366823099122</c:v>
                </c:pt>
                <c:pt idx="174">
                  <c:v>-6328.5336849830865</c:v>
                </c:pt>
                <c:pt idx="175">
                  <c:v>-6341.3281435104182</c:v>
                </c:pt>
                <c:pt idx="176">
                  <c:v>-6352.2162114997755</c:v>
                </c:pt>
                <c:pt idx="177">
                  <c:v>-6361.1946156763279</c:v>
                </c:pt>
                <c:pt idx="178">
                  <c:v>-6368.2606568665951</c:v>
                </c:pt>
                <c:pt idx="179">
                  <c:v>-6373.4122108098918</c:v>
                </c:pt>
                <c:pt idx="180">
                  <c:v>-6376.6477287969465</c:v>
                </c:pt>
                <c:pt idx="181">
                  <c:v>-6377.9662381354856</c:v>
                </c:pt>
              </c:numCache>
            </c:numRef>
          </c:xVal>
          <c:yVal>
            <c:numRef>
              <c:f>Model!$C$9:$C$369</c:f>
              <c:numCache>
                <c:formatCode>0</c:formatCode>
                <c:ptCount val="361"/>
                <c:pt idx="0">
                  <c:v>0</c:v>
                </c:pt>
                <c:pt idx="1">
                  <c:v>110.5818923030086</c:v>
                </c:pt>
                <c:pt idx="2">
                  <c:v>221.13054042303426</c:v>
                </c:pt>
                <c:pt idx="3">
                  <c:v>331.61271017127729</c:v>
                </c:pt>
                <c:pt idx="4">
                  <c:v>441.99518734430023</c:v>
                </c:pt>
                <c:pt idx="5">
                  <c:v>552.24478770919802</c:v>
                </c:pt>
                <c:pt idx="6">
                  <c:v>662.32836697975893</c:v>
                </c:pt>
                <c:pt idx="7">
                  <c:v>772.21283078061583</c:v>
                </c:pt>
                <c:pt idx="8">
                  <c:v>881.86514459639272</c:v>
                </c:pt>
                <c:pt idx="9">
                  <c:v>991.25234370285636</c:v>
                </c:pt>
                <c:pt idx="10">
                  <c:v>1100.3415430770849</c:v>
                </c:pt>
                <c:pt idx="11">
                  <c:v>1209.0999472836781</c:v>
                </c:pt>
                <c:pt idx="12">
                  <c:v>1317.4948603340335</c:v>
                </c:pt>
                <c:pt idx="13">
                  <c:v>1425.4936955157266</c:v>
                </c:pt>
                <c:pt idx="14">
                  <c:v>1533.0639851890382</c:v>
                </c:pt>
                <c:pt idx="15">
                  <c:v>1640.1733905476869</c:v>
                </c:pt>
                <c:pt idx="16">
                  <c:v>1746.7897113408287</c:v>
                </c:pt>
                <c:pt idx="17">
                  <c:v>1852.8808955534046</c:v>
                </c:pt>
                <c:pt idx="18">
                  <c:v>1958.4150490419208</c:v>
                </c:pt>
                <c:pt idx="19">
                  <c:v>2063.3604451227734</c:v>
                </c:pt>
                <c:pt idx="20">
                  <c:v>2167.6855341102228</c:v>
                </c:pt>
                <c:pt idx="21">
                  <c:v>2271.3589528011648</c:v>
                </c:pt>
                <c:pt idx="22">
                  <c:v>2374.3495339038336</c:v>
                </c:pt>
                <c:pt idx="23">
                  <c:v>2476.6263154076105</c:v>
                </c:pt>
                <c:pt idx="24">
                  <c:v>2578.1585498911195</c:v>
                </c:pt>
                <c:pt idx="25">
                  <c:v>2678.9157137658094</c:v>
                </c:pt>
                <c:pt idx="26">
                  <c:v>2778.8675164522474</c:v>
                </c:pt>
                <c:pt idx="27">
                  <c:v>2877.9839094863596</c:v>
                </c:pt>
                <c:pt idx="28">
                  <c:v>2976.23509555289</c:v>
                </c:pt>
                <c:pt idx="29">
                  <c:v>3073.5915374433512</c:v>
                </c:pt>
                <c:pt idx="30">
                  <c:v>3170.0239669357825</c:v>
                </c:pt>
                <c:pt idx="31">
                  <c:v>3265.5033935936412</c:v>
                </c:pt>
                <c:pt idx="32">
                  <c:v>3360.0011134811843</c:v>
                </c:pt>
                <c:pt idx="33">
                  <c:v>3453.4887177927226</c:v>
                </c:pt>
                <c:pt idx="34">
                  <c:v>3545.9381013931402</c:v>
                </c:pt>
                <c:pt idx="35">
                  <c:v>3637.3214712671333</c:v>
                </c:pt>
                <c:pt idx="36">
                  <c:v>3727.6113548746116</c:v>
                </c:pt>
                <c:pt idx="37">
                  <c:v>3816.7806084097519</c:v>
                </c:pt>
                <c:pt idx="38">
                  <c:v>3904.8024249612299</c:v>
                </c:pt>
                <c:pt idx="39">
                  <c:v>3991.6503425711717</c:v>
                </c:pt>
                <c:pt idx="40">
                  <c:v>4077.2982521903941</c:v>
                </c:pt>
                <c:pt idx="41">
                  <c:v>4161.7204055275624</c:v>
                </c:pt>
                <c:pt idx="42">
                  <c:v>4244.8914227898831</c:v>
                </c:pt>
                <c:pt idx="43">
                  <c:v>4326.7863003130196</c:v>
                </c:pt>
                <c:pt idx="44">
                  <c:v>4407.3804180779343</c:v>
                </c:pt>
                <c:pt idx="45">
                  <c:v>4486.6495471123935</c:v>
                </c:pt>
                <c:pt idx="46">
                  <c:v>4564.5698567749068</c:v>
                </c:pt>
                <c:pt idx="47">
                  <c:v>4641.1179219189298</c:v>
                </c:pt>
                <c:pt idx="48">
                  <c:v>4716.2707299351514</c:v>
                </c:pt>
                <c:pt idx="49">
                  <c:v>4790.0056876697581</c:v>
                </c:pt>
                <c:pt idx="50">
                  <c:v>4862.3006282166161</c:v>
                </c:pt>
                <c:pt idx="51">
                  <c:v>4933.1338175812843</c:v>
                </c:pt>
                <c:pt idx="52">
                  <c:v>5002.4839612149062</c:v>
                </c:pt>
                <c:pt idx="53">
                  <c:v>5070.3302104159729</c:v>
                </c:pt>
                <c:pt idx="54">
                  <c:v>5136.6521685980624</c:v>
                </c:pt>
                <c:pt idx="55">
                  <c:v>5201.4298974216526</c:v>
                </c:pt>
                <c:pt idx="56">
                  <c:v>5264.6439227881783</c:v>
                </c:pt>
                <c:pt idx="57">
                  <c:v>5326.275240694521</c:v>
                </c:pt>
                <c:pt idx="58">
                  <c:v>5386.3053229461675</c:v>
                </c:pt>
                <c:pt idx="59">
                  <c:v>5444.7161227273409</c:v>
                </c:pt>
                <c:pt idx="60">
                  <c:v>5501.4900800263986</c:v>
                </c:pt>
                <c:pt idx="61">
                  <c:v>5556.6101269148985</c:v>
                </c:pt>
                <c:pt idx="62">
                  <c:v>5610.059692678713</c:v>
                </c:pt>
                <c:pt idx="63">
                  <c:v>5661.8227087996829</c:v>
                </c:pt>
                <c:pt idx="64">
                  <c:v>5711.8836137862863</c:v>
                </c:pt>
                <c:pt idx="65">
                  <c:v>5760.2273578518789</c:v>
                </c:pt>
                <c:pt idx="66">
                  <c:v>5806.8394074391108</c:v>
                </c:pt>
                <c:pt idx="67">
                  <c:v>5851.7057495891386</c:v>
                </c:pt>
                <c:pt idx="68">
                  <c:v>5894.8128961543352</c:v>
                </c:pt>
                <c:pt idx="69">
                  <c:v>5936.1478878532262</c:v>
                </c:pt>
                <c:pt idx="70">
                  <c:v>5975.6982981664332</c:v>
                </c:pt>
                <c:pt idx="71">
                  <c:v>6013.4522370724517</c:v>
                </c:pt>
                <c:pt idx="72">
                  <c:v>6049.3983546221425</c:v>
                </c:pt>
                <c:pt idx="73">
                  <c:v>6083.5258443508628</c:v>
                </c:pt>
                <c:pt idx="74">
                  <c:v>6115.8244465272082</c:v>
                </c:pt>
                <c:pt idx="75">
                  <c:v>6146.2844512373886</c:v>
                </c:pt>
                <c:pt idx="76">
                  <c:v>6174.8967013043193</c:v>
                </c:pt>
                <c:pt idx="77">
                  <c:v>6201.6525950405376</c:v>
                </c:pt>
                <c:pt idx="78">
                  <c:v>6226.54408883412</c:v>
                </c:pt>
                <c:pt idx="79">
                  <c:v>6249.5636995668347</c:v>
                </c:pt>
                <c:pt idx="80">
                  <c:v>6270.7045068637872</c:v>
                </c:pt>
                <c:pt idx="81">
                  <c:v>6289.960155173887</c:v>
                </c:pt>
                <c:pt idx="82">
                  <c:v>6307.3248556805156</c:v>
                </c:pt>
                <c:pt idx="83">
                  <c:v>6322.793388041815</c:v>
                </c:pt>
                <c:pt idx="84">
                  <c:v>6336.3611019600785</c:v>
                </c:pt>
                <c:pt idx="85">
                  <c:v>6348.0239185797636</c:v>
                </c:pt>
                <c:pt idx="86">
                  <c:v>6357.7783317137209</c:v>
                </c:pt>
                <c:pt idx="87">
                  <c:v>6365.6214088972556</c:v>
                </c:pt>
                <c:pt idx="88">
                  <c:v>6371.5507922697125</c:v>
                </c:pt>
                <c:pt idx="89">
                  <c:v>6375.5646992833181</c:v>
                </c:pt>
                <c:pt idx="90">
                  <c:v>6377.6619232390694</c:v>
                </c:pt>
                <c:pt idx="91">
                  <c:v>6377.8418336495024</c:v>
                </c:pt>
                <c:pt idx="92">
                  <c:v>6376.1043764282322</c:v>
                </c:pt>
                <c:pt idx="93">
                  <c:v>6372.4500739062187</c:v>
                </c:pt>
                <c:pt idx="94">
                  <c:v>6366.8800246747332</c:v>
                </c:pt>
                <c:pt idx="95">
                  <c:v>6359.3959032550929</c:v>
                </c:pt>
                <c:pt idx="96">
                  <c:v>6349.9999595952477</c:v>
                </c:pt>
                <c:pt idx="97">
                  <c:v>6338.6950183933805</c:v>
                </c:pt>
                <c:pt idx="98">
                  <c:v>6325.4844782487207</c:v>
                </c:pt>
                <c:pt idx="99">
                  <c:v>6310.3723106398247</c:v>
                </c:pt>
                <c:pt idx="100">
                  <c:v>6293.3630587306279</c:v>
                </c:pt>
                <c:pt idx="101">
                  <c:v>6274.4618360046425</c:v>
                </c:pt>
                <c:pt idx="102">
                  <c:v>6253.6743247276881</c:v>
                </c:pt>
                <c:pt idx="103">
                  <c:v>6231.0067742396359</c:v>
                </c:pt>
                <c:pt idx="104">
                  <c:v>6206.4659990756736</c:v>
                </c:pt>
                <c:pt idx="105">
                  <c:v>6180.0593769176539</c:v>
                </c:pt>
                <c:pt idx="106">
                  <c:v>6151.7948463761459</c:v>
                </c:pt>
                <c:pt idx="107">
                  <c:v>6121.6809046038543</c:v>
                </c:pt>
                <c:pt idx="108">
                  <c:v>6089.7266047411231</c:v>
                </c:pt>
                <c:pt idx="109">
                  <c:v>6055.9415531942977</c:v>
                </c:pt>
                <c:pt idx="110">
                  <c:v>6020.3359067477504</c:v>
                </c:pt>
                <c:pt idx="111">
                  <c:v>5982.9203695104534</c:v>
                </c:pt>
                <c:pt idx="112">
                  <c:v>5943.7061896980113</c:v>
                </c:pt>
                <c:pt idx="113">
                  <c:v>5902.7051562511069</c:v>
                </c:pt>
                <c:pt idx="114">
                  <c:v>5859.9295952914072</c:v>
                </c:pt>
                <c:pt idx="115">
                  <c:v>5815.3923664159565</c:v>
                </c:pt>
                <c:pt idx="116">
                  <c:v>5769.1068588312119</c:v>
                </c:pt>
                <c:pt idx="117">
                  <c:v>5721.0869873278471</c:v>
                </c:pt>
                <c:pt idx="118">
                  <c:v>5671.347188097554</c:v>
                </c:pt>
                <c:pt idx="119">
                  <c:v>5619.9024143931001</c:v>
                </c:pt>
                <c:pt idx="120">
                  <c:v>5566.7681320329393</c:v>
                </c:pt>
                <c:pt idx="121">
                  <c:v>5511.9603147517282</c:v>
                </c:pt>
                <c:pt idx="122">
                  <c:v>5455.4954393981488</c:v>
                </c:pt>
                <c:pt idx="123">
                  <c:v>5397.3904809814849</c:v>
                </c:pt>
                <c:pt idx="124">
                  <c:v>5337.6629075684305</c:v>
                </c:pt>
                <c:pt idx="125">
                  <c:v>5276.3306750316706</c:v>
                </c:pt>
                <c:pt idx="126">
                  <c:v>5213.4122216518217</c:v>
                </c:pt>
                <c:pt idx="127">
                  <c:v>5148.9264625743344</c:v>
                </c:pt>
                <c:pt idx="128">
                  <c:v>5082.8927841230443</c:v>
                </c:pt>
                <c:pt idx="129">
                  <c:v>5015.3310379720706</c:v>
                </c:pt>
                <c:pt idx="130">
                  <c:v>4946.2615351778159</c:v>
                </c:pt>
                <c:pt idx="131">
                  <c:v>4875.705040072864</c:v>
                </c:pt>
                <c:pt idx="132">
                  <c:v>4803.6827640236052</c:v>
                </c:pt>
                <c:pt idx="133">
                  <c:v>4730.2163590534774</c:v>
                </c:pt>
                <c:pt idx="134">
                  <c:v>4655.3279113337248</c:v>
                </c:pt>
                <c:pt idx="135">
                  <c:v>4579.0399345436426</c:v>
                </c:pt>
                <c:pt idx="136">
                  <c:v>4501.3753631023037</c:v>
                </c:pt>
                <c:pt idx="137">
                  <c:v>4422.3575452737905</c:v>
                </c:pt>
                <c:pt idx="138">
                  <c:v>4342.0102361480203</c:v>
                </c:pt>
                <c:pt idx="139">
                  <c:v>4260.3575904992595</c:v>
                </c:pt>
                <c:pt idx="140">
                  <c:v>4177.4241555244935</c:v>
                </c:pt>
                <c:pt idx="141">
                  <c:v>4093.234863463802</c:v>
                </c:pt>
                <c:pt idx="142">
                  <c:v>4007.8150241050021</c:v>
                </c:pt>
                <c:pt idx="143">
                  <c:v>3921.1903171747731</c:v>
                </c:pt>
                <c:pt idx="144">
                  <c:v>3833.3867846185735</c:v>
                </c:pt>
                <c:pt idx="145">
                  <c:v>3744.4308227716624</c:v>
                </c:pt>
                <c:pt idx="146">
                  <c:v>3654.3491744235821</c:v>
                </c:pt>
                <c:pt idx="147">
                  <c:v>3563.1689207784862</c:v>
                </c:pt>
                <c:pt idx="148">
                  <c:v>3470.9174733137279</c:v>
                </c:pt>
                <c:pt idx="149">
                  <c:v>3377.6225655391622</c:v>
                </c:pt>
                <c:pt idx="150">
                  <c:v>3283.3122446596331</c:v>
                </c:pt>
                <c:pt idx="151">
                  <c:v>3188.0148631431548</c:v>
                </c:pt>
                <c:pt idx="152">
                  <c:v>3091.759070197324</c:v>
                </c:pt>
                <c:pt idx="153">
                  <c:v>2994.5738031565188</c:v>
                </c:pt>
                <c:pt idx="154">
                  <c:v>2896.4882787824849</c:v>
                </c:pt>
                <c:pt idx="155">
                  <c:v>2797.5319844809123</c:v>
                </c:pt>
                <c:pt idx="156">
                  <c:v>2697.7346694366493</c:v>
                </c:pt>
                <c:pt idx="157">
                  <c:v>2597.1263356702216</c:v>
                </c:pt>
                <c:pt idx="158">
                  <c:v>2495.7372290183348</c:v>
                </c:pt>
                <c:pt idx="159">
                  <c:v>2393.5978300410875</c:v>
                </c:pt>
                <c:pt idx="160">
                  <c:v>2290.7388448586098</c:v>
                </c:pt>
                <c:pt idx="161">
                  <c:v>2187.1911959199006</c:v>
                </c:pt>
                <c:pt idx="162">
                  <c:v>2082.9860127066222</c:v>
                </c:pt>
                <c:pt idx="163">
                  <c:v>1978.1546223746634</c:v>
                </c:pt>
                <c:pt idx="164">
                  <c:v>1872.7285403362669</c:v>
                </c:pt>
                <c:pt idx="165">
                  <c:v>1766.7394607855672</c:v>
                </c:pt>
                <c:pt idx="166">
                  <c:v>1660.2192471703809</c:v>
                </c:pt>
                <c:pt idx="167">
                  <c:v>1553.1999226131106</c:v>
                </c:pt>
                <c:pt idx="168">
                  <c:v>1445.7136602836511</c:v>
                </c:pt>
                <c:pt idx="169">
                  <c:v>1337.7927737271823</c:v>
                </c:pt>
                <c:pt idx="170">
                  <c:v>1229.4697071497637</c:v>
                </c:pt>
                <c:pt idx="171">
                  <c:v>1120.7770256646488</c:v>
                </c:pt>
                <c:pt idx="172">
                  <c:v>1011.7474055022486</c:v>
                </c:pt>
                <c:pt idx="173">
                  <c:v>902.41362418669246</c:v>
                </c:pt>
                <c:pt idx="174">
                  <c:v>792.80855068193637</c:v>
                </c:pt>
                <c:pt idx="175">
                  <c:v>682.96513551038083</c:v>
                </c:pt>
                <c:pt idx="176">
                  <c:v>572.91640084697156</c:v>
                </c:pt>
                <c:pt idx="177">
                  <c:v>462.6954305917576</c:v>
                </c:pt>
                <c:pt idx="178">
                  <c:v>352.33536042389409</c:v>
                </c:pt>
                <c:pt idx="179">
                  <c:v>241.86936784007844</c:v>
                </c:pt>
                <c:pt idx="180">
                  <c:v>131.33066218041478</c:v>
                </c:pt>
                <c:pt idx="181">
                  <c:v>20.752474644705469</c:v>
                </c:pt>
              </c:numCache>
            </c:numRef>
          </c:yVal>
          <c:smooth val="1"/>
        </c:ser>
        <c:ser>
          <c:idx val="2"/>
          <c:order val="1"/>
          <c:tx>
            <c:v>Orbit</c:v>
          </c:tx>
          <c:marker>
            <c:symbol val="none"/>
          </c:marker>
          <c:xVal>
            <c:numRef>
              <c:f>Model!$D$9:$D$369</c:f>
              <c:numCache>
                <c:formatCode>0</c:formatCode>
                <c:ptCount val="361"/>
                <c:pt idx="0">
                  <c:v>6778</c:v>
                </c:pt>
                <c:pt idx="1">
                  <c:v>6776.9811665021925</c:v>
                </c:pt>
                <c:pt idx="2">
                  <c:v>6773.9249723002131</c:v>
                </c:pt>
                <c:pt idx="3">
                  <c:v>6768.832336176305</c:v>
                </c:pt>
                <c:pt idx="4">
                  <c:v>6761.704789127305</c:v>
                </c:pt>
                <c:pt idx="5">
                  <c:v>6752.5444739043751</c:v>
                </c:pt>
                <c:pt idx="6">
                  <c:v>6741.3541443688318</c:v>
                </c:pt>
                <c:pt idx="7">
                  <c:v>6728.1371646642529</c:v>
                </c:pt>
                <c:pt idx="8">
                  <c:v>6712.8975082051138</c:v>
                </c:pt>
                <c:pt idx="9">
                  <c:v>6695.6397564822655</c:v>
                </c:pt>
                <c:pt idx="10">
                  <c:v>6676.3690976856051</c:v>
                </c:pt>
                <c:pt idx="11">
                  <c:v>6655.0913251443444</c:v>
                </c:pt>
                <c:pt idx="12">
                  <c:v>6631.8128355853723</c:v>
                </c:pt>
                <c:pt idx="13">
                  <c:v>6606.5406272102073</c:v>
                </c:pt>
                <c:pt idx="14">
                  <c:v>6579.2822975911258</c:v>
                </c:pt>
                <c:pt idx="15">
                  <c:v>6550.0460413871187</c:v>
                </c:pt>
                <c:pt idx="16">
                  <c:v>6518.8406478803236</c:v>
                </c:pt>
                <c:pt idx="17">
                  <c:v>6485.675498333716</c:v>
                </c:pt>
                <c:pt idx="18">
                  <c:v>6450.5605631708158</c:v>
                </c:pt>
                <c:pt idx="19">
                  <c:v>6413.5063989782939</c:v>
                </c:pt>
                <c:pt idx="20">
                  <c:v>6374.5241453323397</c:v>
                </c:pt>
                <c:pt idx="21">
                  <c:v>6333.6255214497833</c:v>
                </c:pt>
                <c:pt idx="22">
                  <c:v>6290.822822664948</c:v>
                </c:pt>
                <c:pt idx="23">
                  <c:v>6246.1289167333134</c:v>
                </c:pt>
                <c:pt idx="24">
                  <c:v>6199.5572399630873</c:v>
                </c:pt>
                <c:pt idx="25">
                  <c:v>6151.1217931758501</c:v>
                </c:pt>
                <c:pt idx="26">
                  <c:v>6100.8371374975004</c:v>
                </c:pt>
                <c:pt idx="27">
                  <c:v>6048.7183899807478</c:v>
                </c:pt>
                <c:pt idx="28">
                  <c:v>5994.7812190604791</c:v>
                </c:pt>
                <c:pt idx="29">
                  <c:v>5939.0418398433658</c:v>
                </c:pt>
                <c:pt idx="30">
                  <c:v>5881.5170092331246</c:v>
                </c:pt>
                <c:pt idx="31">
                  <c:v>5822.2240208928952</c:v>
                </c:pt>
                <c:pt idx="32">
                  <c:v>5761.180700046255</c:v>
                </c:pt>
                <c:pt idx="33">
                  <c:v>5698.4053981184334</c:v>
                </c:pt>
                <c:pt idx="34">
                  <c:v>5633.9169872193252</c:v>
                </c:pt>
                <c:pt idx="35">
                  <c:v>5567.7348544699817</c:v>
                </c:pt>
                <c:pt idx="36">
                  <c:v>5499.8788961742694</c:v>
                </c:pt>
                <c:pt idx="37">
                  <c:v>5430.3695118374526</c:v>
                </c:pt>
                <c:pt idx="38">
                  <c:v>5359.227598033498</c:v>
                </c:pt>
                <c:pt idx="39">
                  <c:v>5286.4745421229472</c:v>
                </c:pt>
                <c:pt idx="40">
                  <c:v>5212.1322158232497</c:v>
                </c:pt>
                <c:pt idx="41">
                  <c:v>5136.2229686334731</c:v>
                </c:pt>
                <c:pt idx="42">
                  <c:v>5058.7696211153825</c:v>
                </c:pt>
                <c:pt idx="43">
                  <c:v>4979.7954580329133</c:v>
                </c:pt>
                <c:pt idx="44">
                  <c:v>4899.3242213520743</c:v>
                </c:pt>
                <c:pt idx="45">
                  <c:v>4817.3801031034191</c:v>
                </c:pt>
                <c:pt idx="46">
                  <c:v>4733.9877381092001</c:v>
                </c:pt>
                <c:pt idx="47">
                  <c:v>4649.1721965774204</c:v>
                </c:pt>
                <c:pt idx="48">
                  <c:v>4562.9589765649835</c:v>
                </c:pt>
                <c:pt idx="49">
                  <c:v>4475.3739963122271</c:v>
                </c:pt>
                <c:pt idx="50">
                  <c:v>4386.4435864511315</c:v>
                </c:pt>
                <c:pt idx="51">
                  <c:v>4296.1944820895587</c:v>
                </c:pt>
                <c:pt idx="52">
                  <c:v>4204.6538147738847</c:v>
                </c:pt>
                <c:pt idx="53">
                  <c:v>4111.8491043324593</c:v>
                </c:pt>
                <c:pt idx="54">
                  <c:v>4017.8082506023279</c:v>
                </c:pt>
                <c:pt idx="55">
                  <c:v>3922.5595250417205</c:v>
                </c:pt>
                <c:pt idx="56">
                  <c:v>3826.1315622308175</c:v>
                </c:pt>
                <c:pt idx="57">
                  <c:v>3728.5533512633428</c:v>
                </c:pt>
                <c:pt idx="58">
                  <c:v>3629.8542270315943</c:v>
                </c:pt>
                <c:pt idx="59">
                  <c:v>3530.0638614075001</c:v>
                </c:pt>
                <c:pt idx="60">
                  <c:v>3429.2122543223845</c:v>
                </c:pt>
                <c:pt idx="61">
                  <c:v>3327.3297247481005</c:v>
                </c:pt>
                <c:pt idx="62">
                  <c:v>3224.4469015822488</c:v>
                </c:pt>
                <c:pt idx="63">
                  <c:v>3120.5947144402285</c:v>
                </c:pt>
                <c:pt idx="64">
                  <c:v>3015.804384356883</c:v>
                </c:pt>
                <c:pt idx="65">
                  <c:v>2910.1074144005311</c:v>
                </c:pt>
                <c:pt idx="66">
                  <c:v>2803.5355802022182</c:v>
                </c:pt>
                <c:pt idx="67">
                  <c:v>2696.1209204030179</c:v>
                </c:pt>
                <c:pt idx="68">
                  <c:v>2587.8957270222763</c:v>
                </c:pt>
                <c:pt idx="69">
                  <c:v>2478.8925357496719</c:v>
                </c:pt>
                <c:pt idx="70">
                  <c:v>2369.1441161640291</c:v>
                </c:pt>
                <c:pt idx="71">
                  <c:v>2258.6834618818148</c:v>
                </c:pt>
                <c:pt idx="72">
                  <c:v>2147.543780638282</c:v>
                </c:pt>
                <c:pt idx="73">
                  <c:v>2035.7584843042441</c:v>
                </c:pt>
                <c:pt idx="74">
                  <c:v>1923.3611788414796</c:v>
                </c:pt>
                <c:pt idx="75">
                  <c:v>1810.3856541997873</c:v>
                </c:pt>
                <c:pt idx="76">
                  <c:v>1696.8658741587301</c:v>
                </c:pt>
                <c:pt idx="77">
                  <c:v>1582.8359661171182</c:v>
                </c:pt>
                <c:pt idx="78">
                  <c:v>1468.3302108333069</c:v>
                </c:pt>
                <c:pt idx="79">
                  <c:v>1353.3830321193866</c:v>
                </c:pt>
                <c:pt idx="80">
                  <c:v>1238.0289864923689</c:v>
                </c:pt>
                <c:pt idx="81">
                  <c:v>1122.3027527854765</c:v>
                </c:pt>
                <c:pt idx="82">
                  <c:v>1006.2391217226622</c:v>
                </c:pt>
                <c:pt idx="83">
                  <c:v>889.87298545948943</c:v>
                </c:pt>
                <c:pt idx="84">
                  <c:v>773.23932709351948</c:v>
                </c:pt>
                <c:pt idx="85">
                  <c:v>656.37321014735915</c:v>
                </c:pt>
                <c:pt idx="86">
                  <c:v>539.30976802753071</c:v>
                </c:pt>
                <c:pt idx="87">
                  <c:v>422.08419346233154</c:v>
                </c:pt>
                <c:pt idx="88">
                  <c:v>304.73172792186114</c:v>
                </c:pt>
                <c:pt idx="89">
                  <c:v>187.28765102339386</c:v>
                </c:pt>
                <c:pt idx="90">
                  <c:v>69.787269925284065</c:v>
                </c:pt>
                <c:pt idx="91">
                  <c:v>-47.734091287408283</c:v>
                </c:pt>
                <c:pt idx="92">
                  <c:v>-165.24110222238124</c:v>
                </c:pt>
                <c:pt idx="93">
                  <c:v>-282.69843680145021</c:v>
                </c:pt>
                <c:pt idx="94">
                  <c:v>-400.07078388061029</c:v>
                </c:pt>
                <c:pt idx="95">
                  <c:v>-517.32285786560942</c:v>
                </c:pt>
                <c:pt idx="96">
                  <c:v>-634.41940931983981</c:v>
                </c:pt>
                <c:pt idx="97">
                  <c:v>-751.32523556136039</c:v>
                </c:pt>
                <c:pt idx="98">
                  <c:v>-868.00519124586174</c:v>
                </c:pt>
                <c:pt idx="99">
                  <c:v>-984.42419893239548</c:v>
                </c:pt>
                <c:pt idx="100">
                  <c:v>-1100.5472596286891</c:v>
                </c:pt>
                <c:pt idx="101">
                  <c:v>-1216.3394633128758</c:v>
                </c:pt>
                <c:pt idx="102">
                  <c:v>-1331.7659994284795</c:v>
                </c:pt>
                <c:pt idx="103">
                  <c:v>-1446.7921673494952</c:v>
                </c:pt>
                <c:pt idx="104">
                  <c:v>-1561.3833868124229</c:v>
                </c:pt>
                <c:pt idx="105">
                  <c:v>-1675.5052083121152</c:v>
                </c:pt>
                <c:pt idx="106">
                  <c:v>-1789.1233234583169</c:v>
                </c:pt>
                <c:pt idx="107">
                  <c:v>-1902.2035752897805</c:v>
                </c:pt>
                <c:pt idx="108">
                  <c:v>-2014.7119685428572</c:v>
                </c:pt>
                <c:pt idx="109">
                  <c:v>-2126.6146798714767</c:v>
                </c:pt>
                <c:pt idx="110">
                  <c:v>-2237.8780680154455</c:v>
                </c:pt>
                <c:pt idx="111">
                  <c:v>-2348.4686839140022</c:v>
                </c:pt>
                <c:pt idx="112">
                  <c:v>-2458.3532807615925</c:v>
                </c:pt>
                <c:pt idx="113">
                  <c:v>-2567.4988240028438</c:v>
                </c:pt>
                <c:pt idx="114">
                  <c:v>-2675.8725012637246</c:v>
                </c:pt>
                <c:pt idx="115">
                  <c:v>-2783.4417322159161</c:v>
                </c:pt>
                <c:pt idx="116">
                  <c:v>-2890.1741783714192</c:v>
                </c:pt>
                <c:pt idx="117">
                  <c:v>-2996.0377528044605</c:v>
                </c:pt>
                <c:pt idx="118">
                  <c:v>-3101.0006297977698</c:v>
                </c:pt>
                <c:pt idx="119">
                  <c:v>-3205.0312544103299</c:v>
                </c:pt>
                <c:pt idx="120">
                  <c:v>-3308.0983519637239</c:v>
                </c:pt>
                <c:pt idx="121">
                  <c:v>-3410.1709374442294</c:v>
                </c:pt>
                <c:pt idx="122">
                  <c:v>-3511.2183248178244</c:v>
                </c:pt>
                <c:pt idx="123">
                  <c:v>-3611.2101362553208</c:v>
                </c:pt>
                <c:pt idx="124">
                  <c:v>-3710.1163112648328</c:v>
                </c:pt>
                <c:pt idx="125">
                  <c:v>-3807.9071157288513</c:v>
                </c:pt>
                <c:pt idx="126">
                  <c:v>-3904.5531508431964</c:v>
                </c:pt>
                <c:pt idx="127">
                  <c:v>-4000.0253619551672</c:v>
                </c:pt>
                <c:pt idx="128">
                  <c:v>-4094.295047298227</c:v>
                </c:pt>
                <c:pt idx="129">
                  <c:v>-4187.3338666206037</c:v>
                </c:pt>
                <c:pt idx="130">
                  <c:v>-4279.113849705207</c:v>
                </c:pt>
                <c:pt idx="131">
                  <c:v>-4369.6074047782986</c:v>
                </c:pt>
                <c:pt idx="132">
                  <c:v>-4458.7873268043986</c:v>
                </c:pt>
                <c:pt idx="133">
                  <c:v>-4546.6268056649196</c:v>
                </c:pt>
                <c:pt idx="134">
                  <c:v>-4633.0994342180811</c:v>
                </c:pt>
                <c:pt idx="135">
                  <c:v>-4718.1792162376778</c:v>
                </c:pt>
                <c:pt idx="136">
                  <c:v>-4801.8405742283103</c:v>
                </c:pt>
                <c:pt idx="137">
                  <c:v>-4884.0583571147363</c:v>
                </c:pt>
                <c:pt idx="138">
                  <c:v>-4964.8078478030293</c:v>
                </c:pt>
                <c:pt idx="139">
                  <c:v>-5044.0647706112632</c:v>
                </c:pt>
                <c:pt idx="140">
                  <c:v>-5121.8052985675031</c:v>
                </c:pt>
                <c:pt idx="141">
                  <c:v>-5198.0060605728941</c:v>
                </c:pt>
                <c:pt idx="142">
                  <c:v>-5272.6441484277047</c:v>
                </c:pt>
                <c:pt idx="143">
                  <c:v>-5345.6971237182079</c:v>
                </c:pt>
                <c:pt idx="144">
                  <c:v>-5417.1430245623333</c:v>
                </c:pt>
                <c:pt idx="145">
                  <c:v>-5486.9603722120537</c:v>
                </c:pt>
                <c:pt idx="146">
                  <c:v>-5555.1281775105363</c:v>
                </c:pt>
                <c:pt idx="147">
                  <c:v>-5621.6259472020938</c:v>
                </c:pt>
                <c:pt idx="148">
                  <c:v>-5686.4336900930766</c:v>
                </c:pt>
                <c:pt idx="149">
                  <c:v>-5749.5319230618024</c:v>
                </c:pt>
                <c:pt idx="150">
                  <c:v>-5810.901676915767</c:v>
                </c:pt>
                <c:pt idx="151">
                  <c:v>-5870.5245020943385</c:v>
                </c:pt>
                <c:pt idx="152">
                  <c:v>-5928.3824742152437</c:v>
                </c:pt>
                <c:pt idx="153">
                  <c:v>-5984.4581994631644</c:v>
                </c:pt>
                <c:pt idx="154">
                  <c:v>-6038.734819818832</c:v>
                </c:pt>
                <c:pt idx="155">
                  <c:v>-6091.1960181270515</c:v>
                </c:pt>
                <c:pt idx="156">
                  <c:v>-6141.8260230021115</c:v>
                </c:pt>
                <c:pt idx="157">
                  <c:v>-6190.6096135691332</c:v>
                </c:pt>
                <c:pt idx="158">
                  <c:v>-6237.5321240399171</c:v>
                </c:pt>
                <c:pt idx="159">
                  <c:v>-6282.5794481219073</c:v>
                </c:pt>
                <c:pt idx="160">
                  <c:v>-6325.7380432589634</c:v>
                </c:pt>
                <c:pt idx="161">
                  <c:v>-6366.9949347026504</c:v>
                </c:pt>
                <c:pt idx="162">
                  <c:v>-6406.3377194128343</c:v>
                </c:pt>
                <c:pt idx="163">
                  <c:v>-6443.754569786398</c:v>
                </c:pt>
                <c:pt idx="164">
                  <c:v>-6479.2342372129724</c:v>
                </c:pt>
                <c:pt idx="165">
                  <c:v>-6512.7660554565982</c:v>
                </c:pt>
                <c:pt idx="166">
                  <c:v>-6544.3399438623128</c:v>
                </c:pt>
                <c:pt idx="167">
                  <c:v>-6573.9464103866922</c:v>
                </c:pt>
                <c:pt idx="168">
                  <c:v>-6601.5765544514397</c:v>
                </c:pt>
                <c:pt idx="169">
                  <c:v>-6627.2220696191625</c:v>
                </c:pt>
                <c:pt idx="170">
                  <c:v>-6650.8752460905353</c:v>
                </c:pt>
                <c:pt idx="171">
                  <c:v>-6672.5289730220857</c:v>
                </c:pt>
                <c:pt idx="172">
                  <c:v>-6692.1767406639328</c:v>
                </c:pt>
                <c:pt idx="173">
                  <c:v>-6709.8126423168051</c:v>
                </c:pt>
                <c:pt idx="174">
                  <c:v>-6725.431376107771</c:v>
                </c:pt>
                <c:pt idx="175">
                  <c:v>-6739.0282465841356</c:v>
                </c:pt>
                <c:pt idx="176">
                  <c:v>-6750.5991661250355</c:v>
                </c:pt>
                <c:pt idx="177">
                  <c:v>-6760.1406561702961</c:v>
                </c:pt>
                <c:pt idx="178">
                  <c:v>-6767.6498482661937</c:v>
                </c:pt>
                <c:pt idx="179">
                  <c:v>-6773.1244849277909</c:v>
                </c:pt>
                <c:pt idx="180">
                  <c:v>-6776.5629203176077</c:v>
                </c:pt>
                <c:pt idx="181">
                  <c:v>-6777.9641207404084</c:v>
                </c:pt>
              </c:numCache>
            </c:numRef>
          </c:xVal>
          <c:yVal>
            <c:numRef>
              <c:f>Model!$E$9:$E$369</c:f>
              <c:numCache>
                <c:formatCode>0</c:formatCode>
                <c:ptCount val="361"/>
                <c:pt idx="0">
                  <c:v>0</c:v>
                </c:pt>
                <c:pt idx="1">
                  <c:v>117.51710034960682</c:v>
                </c:pt>
                <c:pt idx="2">
                  <c:v>234.99887158785299</c:v>
                </c:pt>
                <c:pt idx="3">
                  <c:v>352.40999522435209</c:v>
                </c:pt>
                <c:pt idx="4">
                  <c:v>469.71517400747365</c:v>
                </c:pt>
                <c:pt idx="5">
                  <c:v>586.87914253573911</c:v>
                </c:pt>
                <c:pt idx="6">
                  <c:v>703.86667785964335</c:v>
                </c:pt>
                <c:pt idx="7">
                  <c:v>820.642610070714</c:v>
                </c:pt>
                <c:pt idx="8">
                  <c:v>937.17183287462365</c:v>
                </c:pt>
                <c:pt idx="9">
                  <c:v>1053.4193141451804</c:v>
                </c:pt>
                <c:pt idx="10">
                  <c:v>1169.3501064560178</c:v>
                </c:pt>
                <c:pt idx="11">
                  <c:v>1284.9293575868251</c:v>
                </c:pt>
                <c:pt idx="12">
                  <c:v>1400.122321000953</c:v>
                </c:pt>
                <c:pt idx="13">
                  <c:v>1514.8943662912502</c:v>
                </c:pt>
                <c:pt idx="14">
                  <c:v>1629.2109895909848</c:v>
                </c:pt>
                <c:pt idx="15">
                  <c:v>1743.0378239467266</c:v>
                </c:pt>
                <c:pt idx="16">
                  <c:v>1856.3406496500686</c:v>
                </c:pt>
                <c:pt idx="17">
                  <c:v>1969.0854045250826</c:v>
                </c:pt>
                <c:pt idx="18">
                  <c:v>2081.2381941684134</c:v>
                </c:pt>
                <c:pt idx="19">
                  <c:v>2192.7653021389397</c:v>
                </c:pt>
                <c:pt idx="20">
                  <c:v>2303.6332000939306</c:v>
                </c:pt>
                <c:pt idx="21">
                  <c:v>2413.8085578686573</c:v>
                </c:pt>
                <c:pt idx="22">
                  <c:v>2523.2582534964231</c:v>
                </c:pt>
                <c:pt idx="23">
                  <c:v>2631.9493831660056</c:v>
                </c:pt>
                <c:pt idx="24">
                  <c:v>2739.8492711135164</c:v>
                </c:pt>
                <c:pt idx="25">
                  <c:v>2846.925479445697</c:v>
                </c:pt>
                <c:pt idx="26">
                  <c:v>2953.145817891711</c:v>
                </c:pt>
                <c:pt idx="27">
                  <c:v>3058.4783534804869</c:v>
                </c:pt>
                <c:pt idx="28">
                  <c:v>3162.8914201407165</c:v>
                </c:pt>
                <c:pt idx="29">
                  <c:v>3266.3536282206078</c:v>
                </c:pt>
                <c:pt idx="30">
                  <c:v>3368.8338739245428</c:v>
                </c:pt>
                <c:pt idx="31">
                  <c:v>3470.3013486637974</c:v>
                </c:pt>
                <c:pt idx="32">
                  <c:v>3570.7255483185118</c:v>
                </c:pt>
                <c:pt idx="33">
                  <c:v>3670.0762824081335</c:v>
                </c:pt>
                <c:pt idx="34">
                  <c:v>3768.3236831675608</c:v>
                </c:pt>
                <c:pt idx="35">
                  <c:v>3865.4382145262821</c:v>
                </c:pt>
                <c:pt idx="36">
                  <c:v>3961.390680987789</c:v>
                </c:pt>
                <c:pt idx="37">
                  <c:v>4056.1522364066004</c:v>
                </c:pt>
                <c:pt idx="38">
                  <c:v>4149.6943926602726</c:v>
                </c:pt>
                <c:pt idx="39">
                  <c:v>4241.9890282137667</c:v>
                </c:pt>
                <c:pt idx="40">
                  <c:v>4333.0083965736112</c:v>
                </c:pt>
                <c:pt idx="41">
                  <c:v>4422.7251346293224</c:v>
                </c:pt>
                <c:pt idx="42">
                  <c:v>4511.1122708795592</c:v>
                </c:pt>
                <c:pt idx="43">
                  <c:v>4598.1432335405525</c:v>
                </c:pt>
                <c:pt idx="44">
                  <c:v>4683.7918585343741</c:v>
                </c:pt>
                <c:pt idx="45">
                  <c:v>4768.0323973546256</c:v>
                </c:pt>
                <c:pt idx="46">
                  <c:v>4850.8395248072002</c:v>
                </c:pt>
                <c:pt idx="47">
                  <c:v>4932.1883466237859</c:v>
                </c:pt>
                <c:pt idx="48">
                  <c:v>5012.0544069458219</c:v>
                </c:pt>
                <c:pt idx="49">
                  <c:v>5090.4136956766424</c:v>
                </c:pt>
                <c:pt idx="50">
                  <c:v>5167.242655699627</c:v>
                </c:pt>
                <c:pt idx="51">
                  <c:v>5242.5181899601666</c:v>
                </c:pt>
                <c:pt idx="52">
                  <c:v>5316.2176684093192</c:v>
                </c:pt>
                <c:pt idx="53">
                  <c:v>5388.3189348070655</c:v>
                </c:pt>
                <c:pt idx="54">
                  <c:v>5458.8003133831398</c:v>
                </c:pt>
                <c:pt idx="55">
                  <c:v>5527.6406153533962</c:v>
                </c:pt>
                <c:pt idx="56">
                  <c:v>5594.819145289789</c:v>
                </c:pt>
                <c:pt idx="57">
                  <c:v>5660.3157073420289</c:v>
                </c:pt>
                <c:pt idx="58">
                  <c:v>5724.11061130905</c:v>
                </c:pt>
                <c:pt idx="59">
                  <c:v>5786.1846785584694</c:v>
                </c:pt>
                <c:pt idx="60">
                  <c:v>5846.5192477922437</c:v>
                </c:pt>
                <c:pt idx="61">
                  <c:v>5905.0961806568175</c:v>
                </c:pt>
                <c:pt idx="62">
                  <c:v>5961.8978671960358</c:v>
                </c:pt>
                <c:pt idx="63">
                  <c:v>6016.9072311452264</c:v>
                </c:pt>
                <c:pt idx="64">
                  <c:v>6070.1077350648238</c:v>
                </c:pt>
                <c:pt idx="65">
                  <c:v>6121.4833853120163</c:v>
                </c:pt>
                <c:pt idx="66">
                  <c:v>6171.0187368489014</c:v>
                </c:pt>
                <c:pt idx="67">
                  <c:v>6218.6988978857289</c:v>
                </c:pt>
                <c:pt idx="68">
                  <c:v>6264.509534357805</c:v>
                </c:pt>
                <c:pt idx="69">
                  <c:v>6308.4368742347397</c:v>
                </c:pt>
                <c:pt idx="70">
                  <c:v>6350.4677116607218</c:v>
                </c:pt>
                <c:pt idx="71">
                  <c:v>6390.5894109245965</c:v>
                </c:pt>
                <c:pt idx="72">
                  <c:v>6428.789910258527</c:v>
                </c:pt>
                <c:pt idx="73">
                  <c:v>6465.0577254641184</c:v>
                </c:pt>
                <c:pt idx="74">
                  <c:v>6499.381953364913</c:v>
                </c:pt>
                <c:pt idx="75">
                  <c:v>6531.752275084199</c:v>
                </c:pt>
                <c:pt idx="76">
                  <c:v>6562.1589591471748</c:v>
                </c:pt>
                <c:pt idx="77">
                  <c:v>6590.5928644065161</c:v>
                </c:pt>
                <c:pt idx="78">
                  <c:v>6617.045442790477</c:v>
                </c:pt>
                <c:pt idx="79">
                  <c:v>6641.508741872688</c:v>
                </c:pt>
                <c:pt idx="80">
                  <c:v>6663.9754072628957</c:v>
                </c:pt>
                <c:pt idx="81">
                  <c:v>6684.4386848179056</c:v>
                </c:pt>
                <c:pt idx="82">
                  <c:v>6702.8924226720819</c:v>
                </c:pt>
                <c:pt idx="83">
                  <c:v>6719.3310730867706</c:v>
                </c:pt>
                <c:pt idx="84">
                  <c:v>6733.7496941181262</c:v>
                </c:pt>
                <c:pt idx="85">
                  <c:v>6746.1439511027966</c:v>
                </c:pt>
                <c:pt idx="86">
                  <c:v>6756.5101179610538</c:v>
                </c:pt>
                <c:pt idx="87">
                  <c:v>6764.8450783169637</c:v>
                </c:pt>
                <c:pt idx="88">
                  <c:v>6771.1463264352633</c:v>
                </c:pt>
                <c:pt idx="89">
                  <c:v>6775.4119679746518</c:v>
                </c:pt>
                <c:pt idx="90">
                  <c:v>6777.6407205572923</c:v>
                </c:pt>
                <c:pt idx="91">
                  <c:v>6777.8319141543316</c:v>
                </c:pt>
                <c:pt idx="92">
                  <c:v>6775.9854912873252</c:v>
                </c:pt>
                <c:pt idx="93">
                  <c:v>6772.1020070455243</c:v>
                </c:pt>
                <c:pt idx="94">
                  <c:v>6766.1826289189939</c:v>
                </c:pt>
                <c:pt idx="95">
                  <c:v>6758.2291364476359</c:v>
                </c:pt>
                <c:pt idx="96">
                  <c:v>6748.2439206862009</c:v>
                </c:pt>
                <c:pt idx="97">
                  <c:v>6736.2299834854712</c:v>
                </c:pt>
                <c:pt idx="98">
                  <c:v>6722.1909365898136</c:v>
                </c:pt>
                <c:pt idx="99">
                  <c:v>6706.1310005513842</c:v>
                </c:pt>
                <c:pt idx="100">
                  <c:v>6688.0550034613043</c:v>
                </c:pt>
                <c:pt idx="101">
                  <c:v>6667.968379498192</c:v>
                </c:pt>
                <c:pt idx="102">
                  <c:v>6645.8771672944922</c:v>
                </c:pt>
                <c:pt idx="103">
                  <c:v>6621.7880081210806</c:v>
                </c:pt>
                <c:pt idx="104">
                  <c:v>6595.7081438907044</c:v>
                </c:pt>
                <c:pt idx="105">
                  <c:v>6567.6454149808496</c:v>
                </c:pt>
                <c:pt idx="106">
                  <c:v>6537.6082578766882</c:v>
                </c:pt>
                <c:pt idx="107">
                  <c:v>6505.6057026348262</c:v>
                </c:pt>
                <c:pt idx="108">
                  <c:v>6471.6473701686009</c:v>
                </c:pt>
                <c:pt idx="109">
                  <c:v>6435.7434693557461</c:v>
                </c:pt>
                <c:pt idx="110">
                  <c:v>6397.9047939693082</c:v>
                </c:pt>
                <c:pt idx="111">
                  <c:v>6358.1427194327143</c:v>
                </c:pt>
                <c:pt idx="112">
                  <c:v>6316.4691993999877</c:v>
                </c:pt>
                <c:pt idx="113">
                  <c:v>6272.8967621621205</c:v>
                </c:pt>
                <c:pt idx="114">
                  <c:v>6227.4385068807078</c:v>
                </c:pt>
                <c:pt idx="115">
                  <c:v>6180.1080996499459</c:v>
                </c:pt>
                <c:pt idx="116">
                  <c:v>6130.9197693882024</c:v>
                </c:pt>
                <c:pt idx="117">
                  <c:v>6079.8883035603867</c:v>
                </c:pt>
                <c:pt idx="118">
                  <c:v>6027.0290437323956</c:v>
                </c:pt>
                <c:pt idx="119">
                  <c:v>5972.357880958989</c:v>
                </c:pt>
                <c:pt idx="120">
                  <c:v>5915.8912510064692</c:v>
                </c:pt>
                <c:pt idx="121">
                  <c:v>5857.6461294116043</c:v>
                </c:pt>
                <c:pt idx="122">
                  <c:v>5797.640026378278</c:v>
                </c:pt>
                <c:pt idx="123">
                  <c:v>5735.8909815134066</c:v>
                </c:pt>
                <c:pt idx="124">
                  <c:v>5672.417558403703</c:v>
                </c:pt>
                <c:pt idx="125">
                  <c:v>5607.2388390349115</c:v>
                </c:pt>
                <c:pt idx="126">
                  <c:v>5540.3744180551967</c:v>
                </c:pt>
                <c:pt idx="127">
                  <c:v>5471.8443968844213</c:v>
                </c:pt>
                <c:pt idx="128">
                  <c:v>5401.6693776710563</c:v>
                </c:pt>
                <c:pt idx="129">
                  <c:v>5329.8704570985719</c:v>
                </c:pt>
                <c:pt idx="130">
                  <c:v>5256.4692200431546</c:v>
                </c:pt>
                <c:pt idx="131">
                  <c:v>5181.4877330846457</c:v>
                </c:pt>
                <c:pt idx="132">
                  <c:v>5104.9485378726868</c:v>
                </c:pt>
                <c:pt idx="133">
                  <c:v>5026.8746443500268</c:v>
                </c:pt>
                <c:pt idx="134">
                  <c:v>4947.2895238350557</c:v>
                </c:pt>
                <c:pt idx="135">
                  <c:v>4866.2171019656325</c:v>
                </c:pt>
                <c:pt idx="136">
                  <c:v>4783.6817515063367</c:v>
                </c:pt>
                <c:pt idx="137">
                  <c:v>4699.7082850212846</c:v>
                </c:pt>
                <c:pt idx="138">
                  <c:v>4614.3219474147509</c:v>
                </c:pt>
                <c:pt idx="139">
                  <c:v>4527.5484083417978</c:v>
                </c:pt>
                <c:pt idx="140">
                  <c:v>4439.4137544912219</c:v>
                </c:pt>
                <c:pt idx="141">
                  <c:v>4349.9444817431249</c:v>
                </c:pt>
                <c:pt idx="142">
                  <c:v>4259.1674872034655</c:v>
                </c:pt>
                <c:pt idx="143">
                  <c:v>4167.1100611180018</c:v>
                </c:pt>
                <c:pt idx="144">
                  <c:v>4073.7998786680296</c:v>
                </c:pt>
                <c:pt idx="145">
                  <c:v>3979.264991650412</c:v>
                </c:pt>
                <c:pt idx="146">
                  <c:v>3883.5338200443775</c:v>
                </c:pt>
                <c:pt idx="147">
                  <c:v>3786.6351434676353</c:v>
                </c:pt>
                <c:pt idx="148">
                  <c:v>3688.5980925243725</c:v>
                </c:pt>
                <c:pt idx="149">
                  <c:v>3589.4521400477329</c:v>
                </c:pt>
                <c:pt idx="150">
                  <c:v>3489.2270922394155</c:v>
                </c:pt>
                <c:pt idx="151">
                  <c:v>3387.9530797090474</c:v>
                </c:pt>
                <c:pt idx="152">
                  <c:v>3285.6605484160336</c:v>
                </c:pt>
                <c:pt idx="153">
                  <c:v>3182.3802505166018</c:v>
                </c:pt>
                <c:pt idx="154">
                  <c:v>3078.1432351187964</c:v>
                </c:pt>
                <c:pt idx="155">
                  <c:v>2972.9808389482009</c:v>
                </c:pt>
                <c:pt idx="156">
                  <c:v>2866.9246769271886</c:v>
                </c:pt>
                <c:pt idx="157">
                  <c:v>2760.0066326705492</c:v>
                </c:pt>
                <c:pt idx="158">
                  <c:v>2652.2588489003251</c:v>
                </c:pt>
                <c:pt idx="159">
                  <c:v>2543.7137177827672</c:v>
                </c:pt>
                <c:pt idx="160">
                  <c:v>2434.4038711902881</c:v>
                </c:pt>
                <c:pt idx="161">
                  <c:v>2324.3621708913583</c:v>
                </c:pt>
                <c:pt idx="162">
                  <c:v>2213.6216986712898</c:v>
                </c:pt>
                <c:pt idx="163">
                  <c:v>2102.2157463868721</c:v>
                </c:pt>
                <c:pt idx="164">
                  <c:v>1990.1778059578578</c:v>
                </c:pt>
                <c:pt idx="165">
                  <c:v>1877.5415592983027</c:v>
                </c:pt>
                <c:pt idx="166">
                  <c:v>1764.3408681907874</c:v>
                </c:pt>
                <c:pt idx="167">
                  <c:v>1650.6097641065639</c:v>
                </c:pt>
                <c:pt idx="168">
                  <c:v>1536.3824379746923</c:v>
                </c:pt>
                <c:pt idx="169">
                  <c:v>1421.6932299032362</c:v>
                </c:pt>
                <c:pt idx="170">
                  <c:v>1306.5766188556129</c:v>
                </c:pt>
                <c:pt idx="171">
                  <c:v>1191.0672122851975</c:v>
                </c:pt>
                <c:pt idx="172">
                  <c:v>1075.1997357313016</c:v>
                </c:pt>
                <c:pt idx="173">
                  <c:v>959.00902237964908</c:v>
                </c:pt>
                <c:pt idx="174">
                  <c:v>842.53000259049304</c:v>
                </c:pt>
                <c:pt idx="175">
                  <c:v>725.7976933975167</c:v>
                </c:pt>
                <c:pt idx="176">
                  <c:v>608.84718798067934</c:v>
                </c:pt>
                <c:pt idx="177">
                  <c:v>491.71364511617008</c:v>
                </c:pt>
                <c:pt idx="178">
                  <c:v>374.43227860664069</c:v>
                </c:pt>
                <c:pt idx="179">
                  <c:v>257.0383466948968</c:v>
                </c:pt>
                <c:pt idx="180">
                  <c:v>139.5671414642288</c:v>
                </c:pt>
                <c:pt idx="181">
                  <c:v>22.05397822856909</c:v>
                </c:pt>
              </c:numCache>
            </c:numRef>
          </c:yVal>
          <c:smooth val="1"/>
        </c:ser>
        <c:ser>
          <c:idx val="3"/>
          <c:order val="2"/>
          <c:tx>
            <c:v>Sight Line</c:v>
          </c:tx>
          <c:marker>
            <c:symbol val="none"/>
          </c:marker>
          <c:xVal>
            <c:numRef>
              <c:f>Model!$F$9:$F$369</c:f>
              <c:numCache>
                <c:formatCode>0</c:formatCode>
                <c:ptCount val="361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1100</c:v>
                </c:pt>
                <c:pt idx="12">
                  <c:v>1200</c:v>
                </c:pt>
                <c:pt idx="13">
                  <c:v>1300</c:v>
                </c:pt>
                <c:pt idx="14">
                  <c:v>1400</c:v>
                </c:pt>
                <c:pt idx="15">
                  <c:v>1500</c:v>
                </c:pt>
                <c:pt idx="16">
                  <c:v>1600</c:v>
                </c:pt>
                <c:pt idx="17">
                  <c:v>1700</c:v>
                </c:pt>
                <c:pt idx="18">
                  <c:v>1800</c:v>
                </c:pt>
                <c:pt idx="19">
                  <c:v>1900</c:v>
                </c:pt>
                <c:pt idx="20">
                  <c:v>2000</c:v>
                </c:pt>
                <c:pt idx="21">
                  <c:v>2100</c:v>
                </c:pt>
                <c:pt idx="22">
                  <c:v>2200</c:v>
                </c:pt>
                <c:pt idx="23">
                  <c:v>2300</c:v>
                </c:pt>
                <c:pt idx="24">
                  <c:v>2400</c:v>
                </c:pt>
                <c:pt idx="25">
                  <c:v>2500</c:v>
                </c:pt>
                <c:pt idx="26">
                  <c:v>2600</c:v>
                </c:pt>
                <c:pt idx="27">
                  <c:v>2700</c:v>
                </c:pt>
                <c:pt idx="28">
                  <c:v>2800</c:v>
                </c:pt>
                <c:pt idx="29">
                  <c:v>2900</c:v>
                </c:pt>
                <c:pt idx="30">
                  <c:v>3000</c:v>
                </c:pt>
                <c:pt idx="31">
                  <c:v>3100</c:v>
                </c:pt>
                <c:pt idx="32">
                  <c:v>3200</c:v>
                </c:pt>
                <c:pt idx="33">
                  <c:v>3300</c:v>
                </c:pt>
                <c:pt idx="34">
                  <c:v>3400</c:v>
                </c:pt>
                <c:pt idx="35">
                  <c:v>3500</c:v>
                </c:pt>
                <c:pt idx="36">
                  <c:v>3600</c:v>
                </c:pt>
                <c:pt idx="37">
                  <c:v>3700</c:v>
                </c:pt>
                <c:pt idx="38">
                  <c:v>3800</c:v>
                </c:pt>
                <c:pt idx="39">
                  <c:v>3900</c:v>
                </c:pt>
                <c:pt idx="40">
                  <c:v>4000</c:v>
                </c:pt>
                <c:pt idx="41">
                  <c:v>4100</c:v>
                </c:pt>
                <c:pt idx="42">
                  <c:v>4200</c:v>
                </c:pt>
                <c:pt idx="43">
                  <c:v>4300</c:v>
                </c:pt>
                <c:pt idx="44">
                  <c:v>4400</c:v>
                </c:pt>
                <c:pt idx="45">
                  <c:v>4500</c:v>
                </c:pt>
                <c:pt idx="46">
                  <c:v>4600</c:v>
                </c:pt>
                <c:pt idx="47">
                  <c:v>4700</c:v>
                </c:pt>
                <c:pt idx="48">
                  <c:v>4800</c:v>
                </c:pt>
                <c:pt idx="49">
                  <c:v>4900</c:v>
                </c:pt>
                <c:pt idx="50">
                  <c:v>5000</c:v>
                </c:pt>
                <c:pt idx="51">
                  <c:v>5100</c:v>
                </c:pt>
                <c:pt idx="52">
                  <c:v>5200</c:v>
                </c:pt>
                <c:pt idx="53">
                  <c:v>5300</c:v>
                </c:pt>
                <c:pt idx="54">
                  <c:v>5400</c:v>
                </c:pt>
                <c:pt idx="55">
                  <c:v>5500</c:v>
                </c:pt>
                <c:pt idx="56">
                  <c:v>5600</c:v>
                </c:pt>
                <c:pt idx="57">
                  <c:v>5700</c:v>
                </c:pt>
                <c:pt idx="58">
                  <c:v>5800</c:v>
                </c:pt>
                <c:pt idx="59">
                  <c:v>5900</c:v>
                </c:pt>
                <c:pt idx="60">
                  <c:v>6000</c:v>
                </c:pt>
                <c:pt idx="61">
                  <c:v>6100</c:v>
                </c:pt>
                <c:pt idx="62">
                  <c:v>6200</c:v>
                </c:pt>
                <c:pt idx="63">
                  <c:v>6300</c:v>
                </c:pt>
                <c:pt idx="64">
                  <c:v>6400</c:v>
                </c:pt>
                <c:pt idx="65">
                  <c:v>6500</c:v>
                </c:pt>
                <c:pt idx="66">
                  <c:v>6600</c:v>
                </c:pt>
                <c:pt idx="67">
                  <c:v>6700</c:v>
                </c:pt>
                <c:pt idx="68">
                  <c:v>6800</c:v>
                </c:pt>
                <c:pt idx="69">
                  <c:v>6900</c:v>
                </c:pt>
                <c:pt idx="70">
                  <c:v>7000</c:v>
                </c:pt>
                <c:pt idx="71">
                  <c:v>7100</c:v>
                </c:pt>
                <c:pt idx="72">
                  <c:v>7200</c:v>
                </c:pt>
                <c:pt idx="73">
                  <c:v>7300</c:v>
                </c:pt>
                <c:pt idx="74">
                  <c:v>7400</c:v>
                </c:pt>
                <c:pt idx="75">
                  <c:v>7500</c:v>
                </c:pt>
                <c:pt idx="76">
                  <c:v>7600</c:v>
                </c:pt>
                <c:pt idx="77">
                  <c:v>7700</c:v>
                </c:pt>
                <c:pt idx="78">
                  <c:v>7800</c:v>
                </c:pt>
                <c:pt idx="79">
                  <c:v>7900</c:v>
                </c:pt>
                <c:pt idx="80">
                  <c:v>8000</c:v>
                </c:pt>
                <c:pt idx="81">
                  <c:v>8100</c:v>
                </c:pt>
                <c:pt idx="82">
                  <c:v>8200</c:v>
                </c:pt>
                <c:pt idx="83">
                  <c:v>8300</c:v>
                </c:pt>
                <c:pt idx="84">
                  <c:v>8400</c:v>
                </c:pt>
                <c:pt idx="85">
                  <c:v>8500</c:v>
                </c:pt>
                <c:pt idx="86">
                  <c:v>8600</c:v>
                </c:pt>
                <c:pt idx="87">
                  <c:v>8700</c:v>
                </c:pt>
                <c:pt idx="88">
                  <c:v>8800</c:v>
                </c:pt>
                <c:pt idx="89">
                  <c:v>8900</c:v>
                </c:pt>
                <c:pt idx="90">
                  <c:v>9000</c:v>
                </c:pt>
                <c:pt idx="91">
                  <c:v>9100</c:v>
                </c:pt>
                <c:pt idx="92">
                  <c:v>9200</c:v>
                </c:pt>
                <c:pt idx="93">
                  <c:v>9300</c:v>
                </c:pt>
                <c:pt idx="94">
                  <c:v>9400</c:v>
                </c:pt>
                <c:pt idx="95">
                  <c:v>9500</c:v>
                </c:pt>
                <c:pt idx="96">
                  <c:v>9600</c:v>
                </c:pt>
                <c:pt idx="97">
                  <c:v>9700</c:v>
                </c:pt>
                <c:pt idx="98">
                  <c:v>9800</c:v>
                </c:pt>
                <c:pt idx="99">
                  <c:v>9900</c:v>
                </c:pt>
                <c:pt idx="100">
                  <c:v>10000</c:v>
                </c:pt>
                <c:pt idx="101">
                  <c:v>10100</c:v>
                </c:pt>
                <c:pt idx="102">
                  <c:v>10200</c:v>
                </c:pt>
                <c:pt idx="103">
                  <c:v>10300</c:v>
                </c:pt>
                <c:pt idx="104">
                  <c:v>10400</c:v>
                </c:pt>
                <c:pt idx="105">
                  <c:v>10500</c:v>
                </c:pt>
                <c:pt idx="106">
                  <c:v>10600</c:v>
                </c:pt>
                <c:pt idx="107">
                  <c:v>10700</c:v>
                </c:pt>
                <c:pt idx="108">
                  <c:v>10800</c:v>
                </c:pt>
                <c:pt idx="109">
                  <c:v>10900</c:v>
                </c:pt>
                <c:pt idx="110">
                  <c:v>11000</c:v>
                </c:pt>
                <c:pt idx="111">
                  <c:v>11100</c:v>
                </c:pt>
                <c:pt idx="112">
                  <c:v>11200</c:v>
                </c:pt>
                <c:pt idx="113">
                  <c:v>11300</c:v>
                </c:pt>
                <c:pt idx="114">
                  <c:v>11400</c:v>
                </c:pt>
                <c:pt idx="115">
                  <c:v>11500</c:v>
                </c:pt>
                <c:pt idx="116">
                  <c:v>11600</c:v>
                </c:pt>
                <c:pt idx="117">
                  <c:v>11700</c:v>
                </c:pt>
                <c:pt idx="118">
                  <c:v>11800</c:v>
                </c:pt>
                <c:pt idx="119">
                  <c:v>11900</c:v>
                </c:pt>
                <c:pt idx="120">
                  <c:v>12000</c:v>
                </c:pt>
                <c:pt idx="121">
                  <c:v>12100</c:v>
                </c:pt>
                <c:pt idx="122">
                  <c:v>12200</c:v>
                </c:pt>
                <c:pt idx="123">
                  <c:v>12300</c:v>
                </c:pt>
                <c:pt idx="124">
                  <c:v>12400</c:v>
                </c:pt>
                <c:pt idx="125">
                  <c:v>12500</c:v>
                </c:pt>
                <c:pt idx="126">
                  <c:v>12600</c:v>
                </c:pt>
                <c:pt idx="127">
                  <c:v>12700</c:v>
                </c:pt>
                <c:pt idx="128">
                  <c:v>12800</c:v>
                </c:pt>
                <c:pt idx="129">
                  <c:v>12900</c:v>
                </c:pt>
                <c:pt idx="130">
                  <c:v>13000</c:v>
                </c:pt>
                <c:pt idx="131">
                  <c:v>13100</c:v>
                </c:pt>
                <c:pt idx="132">
                  <c:v>13200</c:v>
                </c:pt>
                <c:pt idx="133">
                  <c:v>13300</c:v>
                </c:pt>
                <c:pt idx="134">
                  <c:v>13400</c:v>
                </c:pt>
                <c:pt idx="135">
                  <c:v>13500</c:v>
                </c:pt>
                <c:pt idx="136">
                  <c:v>13600</c:v>
                </c:pt>
                <c:pt idx="137">
                  <c:v>13700</c:v>
                </c:pt>
                <c:pt idx="138">
                  <c:v>13800</c:v>
                </c:pt>
                <c:pt idx="139">
                  <c:v>13900</c:v>
                </c:pt>
                <c:pt idx="140">
                  <c:v>14000</c:v>
                </c:pt>
                <c:pt idx="141">
                  <c:v>14100</c:v>
                </c:pt>
                <c:pt idx="142">
                  <c:v>14200</c:v>
                </c:pt>
                <c:pt idx="143">
                  <c:v>14300</c:v>
                </c:pt>
                <c:pt idx="144">
                  <c:v>14400</c:v>
                </c:pt>
                <c:pt idx="145">
                  <c:v>14500</c:v>
                </c:pt>
                <c:pt idx="146">
                  <c:v>14600</c:v>
                </c:pt>
                <c:pt idx="147">
                  <c:v>14700</c:v>
                </c:pt>
                <c:pt idx="148">
                  <c:v>14800</c:v>
                </c:pt>
                <c:pt idx="149">
                  <c:v>14900</c:v>
                </c:pt>
                <c:pt idx="150">
                  <c:v>15000</c:v>
                </c:pt>
                <c:pt idx="151">
                  <c:v>15100</c:v>
                </c:pt>
                <c:pt idx="152">
                  <c:v>15200</c:v>
                </c:pt>
                <c:pt idx="153">
                  <c:v>15300</c:v>
                </c:pt>
                <c:pt idx="154">
                  <c:v>15400</c:v>
                </c:pt>
                <c:pt idx="155">
                  <c:v>15500</c:v>
                </c:pt>
                <c:pt idx="156">
                  <c:v>15600</c:v>
                </c:pt>
                <c:pt idx="157">
                  <c:v>15700</c:v>
                </c:pt>
                <c:pt idx="158">
                  <c:v>15800</c:v>
                </c:pt>
                <c:pt idx="159">
                  <c:v>15900</c:v>
                </c:pt>
                <c:pt idx="160">
                  <c:v>16000</c:v>
                </c:pt>
                <c:pt idx="161">
                  <c:v>16100</c:v>
                </c:pt>
                <c:pt idx="162">
                  <c:v>16200</c:v>
                </c:pt>
                <c:pt idx="163">
                  <c:v>16300</c:v>
                </c:pt>
                <c:pt idx="164">
                  <c:v>16400</c:v>
                </c:pt>
                <c:pt idx="165">
                  <c:v>16500</c:v>
                </c:pt>
                <c:pt idx="166">
                  <c:v>16600</c:v>
                </c:pt>
                <c:pt idx="167">
                  <c:v>16700</c:v>
                </c:pt>
                <c:pt idx="168">
                  <c:v>16800</c:v>
                </c:pt>
                <c:pt idx="169">
                  <c:v>16900</c:v>
                </c:pt>
                <c:pt idx="170">
                  <c:v>17000</c:v>
                </c:pt>
                <c:pt idx="171">
                  <c:v>17100</c:v>
                </c:pt>
                <c:pt idx="172">
                  <c:v>17200</c:v>
                </c:pt>
                <c:pt idx="173">
                  <c:v>17300</c:v>
                </c:pt>
                <c:pt idx="174">
                  <c:v>17400</c:v>
                </c:pt>
                <c:pt idx="175">
                  <c:v>17500</c:v>
                </c:pt>
                <c:pt idx="176">
                  <c:v>17600</c:v>
                </c:pt>
                <c:pt idx="177">
                  <c:v>17700</c:v>
                </c:pt>
                <c:pt idx="178">
                  <c:v>17800</c:v>
                </c:pt>
                <c:pt idx="179">
                  <c:v>17900</c:v>
                </c:pt>
                <c:pt idx="180">
                  <c:v>18000</c:v>
                </c:pt>
                <c:pt idx="181">
                  <c:v>18100</c:v>
                </c:pt>
              </c:numCache>
            </c:numRef>
          </c:xVal>
          <c:yVal>
            <c:numRef>
              <c:f>Model!$G$9:$G$369</c:f>
              <c:numCache>
                <c:formatCode>0</c:formatCode>
                <c:ptCount val="361"/>
                <c:pt idx="0">
                  <c:v>6778</c:v>
                </c:pt>
                <c:pt idx="1">
                  <c:v>6742</c:v>
                </c:pt>
                <c:pt idx="2">
                  <c:v>6706</c:v>
                </c:pt>
                <c:pt idx="3">
                  <c:v>6670</c:v>
                </c:pt>
                <c:pt idx="4">
                  <c:v>6634</c:v>
                </c:pt>
                <c:pt idx="5">
                  <c:v>6598</c:v>
                </c:pt>
                <c:pt idx="6">
                  <c:v>6562</c:v>
                </c:pt>
                <c:pt idx="7">
                  <c:v>6526</c:v>
                </c:pt>
                <c:pt idx="8">
                  <c:v>6490</c:v>
                </c:pt>
                <c:pt idx="9">
                  <c:v>6454</c:v>
                </c:pt>
                <c:pt idx="10">
                  <c:v>6418</c:v>
                </c:pt>
                <c:pt idx="11">
                  <c:v>6382</c:v>
                </c:pt>
                <c:pt idx="12">
                  <c:v>6346</c:v>
                </c:pt>
                <c:pt idx="13">
                  <c:v>6310</c:v>
                </c:pt>
                <c:pt idx="14">
                  <c:v>6274</c:v>
                </c:pt>
                <c:pt idx="15">
                  <c:v>6238</c:v>
                </c:pt>
                <c:pt idx="16">
                  <c:v>6202</c:v>
                </c:pt>
                <c:pt idx="17">
                  <c:v>6166</c:v>
                </c:pt>
                <c:pt idx="18">
                  <c:v>6130</c:v>
                </c:pt>
                <c:pt idx="19">
                  <c:v>6094</c:v>
                </c:pt>
                <c:pt idx="20">
                  <c:v>6058</c:v>
                </c:pt>
                <c:pt idx="21">
                  <c:v>6022</c:v>
                </c:pt>
                <c:pt idx="22">
                  <c:v>5986</c:v>
                </c:pt>
                <c:pt idx="23">
                  <c:v>5950</c:v>
                </c:pt>
                <c:pt idx="24">
                  <c:v>5914</c:v>
                </c:pt>
                <c:pt idx="25">
                  <c:v>5878</c:v>
                </c:pt>
                <c:pt idx="26">
                  <c:v>5842</c:v>
                </c:pt>
                <c:pt idx="27">
                  <c:v>5806</c:v>
                </c:pt>
                <c:pt idx="28">
                  <c:v>5770</c:v>
                </c:pt>
                <c:pt idx="29">
                  <c:v>5734</c:v>
                </c:pt>
                <c:pt idx="30">
                  <c:v>5698</c:v>
                </c:pt>
                <c:pt idx="31">
                  <c:v>5662</c:v>
                </c:pt>
                <c:pt idx="32">
                  <c:v>5626</c:v>
                </c:pt>
                <c:pt idx="33">
                  <c:v>5590</c:v>
                </c:pt>
                <c:pt idx="34">
                  <c:v>5554</c:v>
                </c:pt>
                <c:pt idx="35">
                  <c:v>5518</c:v>
                </c:pt>
                <c:pt idx="36">
                  <c:v>5482</c:v>
                </c:pt>
                <c:pt idx="37">
                  <c:v>5446</c:v>
                </c:pt>
                <c:pt idx="38">
                  <c:v>5410</c:v>
                </c:pt>
                <c:pt idx="39">
                  <c:v>5374</c:v>
                </c:pt>
                <c:pt idx="40">
                  <c:v>5338</c:v>
                </c:pt>
                <c:pt idx="41">
                  <c:v>5302</c:v>
                </c:pt>
                <c:pt idx="42">
                  <c:v>5266</c:v>
                </c:pt>
                <c:pt idx="43">
                  <c:v>5230</c:v>
                </c:pt>
                <c:pt idx="44">
                  <c:v>5194</c:v>
                </c:pt>
                <c:pt idx="45">
                  <c:v>5158</c:v>
                </c:pt>
                <c:pt idx="46">
                  <c:v>5122</c:v>
                </c:pt>
                <c:pt idx="47">
                  <c:v>5086</c:v>
                </c:pt>
                <c:pt idx="48">
                  <c:v>5050</c:v>
                </c:pt>
                <c:pt idx="49">
                  <c:v>5014</c:v>
                </c:pt>
                <c:pt idx="50">
                  <c:v>4978</c:v>
                </c:pt>
                <c:pt idx="51">
                  <c:v>4942</c:v>
                </c:pt>
                <c:pt idx="52">
                  <c:v>4906</c:v>
                </c:pt>
                <c:pt idx="53">
                  <c:v>4870</c:v>
                </c:pt>
                <c:pt idx="54">
                  <c:v>4834</c:v>
                </c:pt>
                <c:pt idx="55">
                  <c:v>4798</c:v>
                </c:pt>
                <c:pt idx="56">
                  <c:v>4762</c:v>
                </c:pt>
                <c:pt idx="57">
                  <c:v>4726</c:v>
                </c:pt>
                <c:pt idx="58">
                  <c:v>4690</c:v>
                </c:pt>
                <c:pt idx="59">
                  <c:v>4654</c:v>
                </c:pt>
                <c:pt idx="60">
                  <c:v>4618</c:v>
                </c:pt>
                <c:pt idx="61">
                  <c:v>4582</c:v>
                </c:pt>
                <c:pt idx="62">
                  <c:v>4546</c:v>
                </c:pt>
                <c:pt idx="63">
                  <c:v>4510</c:v>
                </c:pt>
                <c:pt idx="64">
                  <c:v>4474</c:v>
                </c:pt>
                <c:pt idx="65">
                  <c:v>4438</c:v>
                </c:pt>
                <c:pt idx="66">
                  <c:v>4402</c:v>
                </c:pt>
                <c:pt idx="67">
                  <c:v>4366</c:v>
                </c:pt>
                <c:pt idx="68">
                  <c:v>4330</c:v>
                </c:pt>
                <c:pt idx="69">
                  <c:v>4294</c:v>
                </c:pt>
                <c:pt idx="70">
                  <c:v>4258</c:v>
                </c:pt>
                <c:pt idx="71">
                  <c:v>4222</c:v>
                </c:pt>
                <c:pt idx="72">
                  <c:v>4186</c:v>
                </c:pt>
                <c:pt idx="73">
                  <c:v>4150</c:v>
                </c:pt>
                <c:pt idx="74">
                  <c:v>4114</c:v>
                </c:pt>
                <c:pt idx="75">
                  <c:v>4078</c:v>
                </c:pt>
                <c:pt idx="76">
                  <c:v>4042</c:v>
                </c:pt>
                <c:pt idx="77">
                  <c:v>4006</c:v>
                </c:pt>
                <c:pt idx="78">
                  <c:v>3970</c:v>
                </c:pt>
                <c:pt idx="79">
                  <c:v>3934</c:v>
                </c:pt>
                <c:pt idx="80">
                  <c:v>3898</c:v>
                </c:pt>
                <c:pt idx="81">
                  <c:v>3862</c:v>
                </c:pt>
                <c:pt idx="82">
                  <c:v>3826</c:v>
                </c:pt>
                <c:pt idx="83">
                  <c:v>3790</c:v>
                </c:pt>
                <c:pt idx="84">
                  <c:v>3754</c:v>
                </c:pt>
                <c:pt idx="85">
                  <c:v>3718</c:v>
                </c:pt>
                <c:pt idx="86">
                  <c:v>3682</c:v>
                </c:pt>
                <c:pt idx="87">
                  <c:v>3646</c:v>
                </c:pt>
                <c:pt idx="88">
                  <c:v>3610</c:v>
                </c:pt>
                <c:pt idx="89">
                  <c:v>3574</c:v>
                </c:pt>
                <c:pt idx="90">
                  <c:v>3538</c:v>
                </c:pt>
                <c:pt idx="91">
                  <c:v>3502</c:v>
                </c:pt>
                <c:pt idx="92">
                  <c:v>3466</c:v>
                </c:pt>
                <c:pt idx="93">
                  <c:v>3430</c:v>
                </c:pt>
                <c:pt idx="94">
                  <c:v>3394</c:v>
                </c:pt>
                <c:pt idx="95">
                  <c:v>3358</c:v>
                </c:pt>
                <c:pt idx="96">
                  <c:v>3322</c:v>
                </c:pt>
                <c:pt idx="97">
                  <c:v>3286</c:v>
                </c:pt>
                <c:pt idx="98">
                  <c:v>3250</c:v>
                </c:pt>
                <c:pt idx="99">
                  <c:v>3214</c:v>
                </c:pt>
                <c:pt idx="100">
                  <c:v>3178</c:v>
                </c:pt>
                <c:pt idx="101">
                  <c:v>3142</c:v>
                </c:pt>
                <c:pt idx="102">
                  <c:v>3106</c:v>
                </c:pt>
                <c:pt idx="103">
                  <c:v>3070</c:v>
                </c:pt>
                <c:pt idx="104">
                  <c:v>3034</c:v>
                </c:pt>
                <c:pt idx="105">
                  <c:v>2998</c:v>
                </c:pt>
                <c:pt idx="106">
                  <c:v>2962</c:v>
                </c:pt>
                <c:pt idx="107">
                  <c:v>2926</c:v>
                </c:pt>
                <c:pt idx="108">
                  <c:v>2890</c:v>
                </c:pt>
                <c:pt idx="109">
                  <c:v>2854</c:v>
                </c:pt>
                <c:pt idx="110">
                  <c:v>2818</c:v>
                </c:pt>
                <c:pt idx="111">
                  <c:v>2782</c:v>
                </c:pt>
                <c:pt idx="112">
                  <c:v>2746</c:v>
                </c:pt>
                <c:pt idx="113">
                  <c:v>2710</c:v>
                </c:pt>
                <c:pt idx="114">
                  <c:v>2674</c:v>
                </c:pt>
                <c:pt idx="115">
                  <c:v>2638</c:v>
                </c:pt>
                <c:pt idx="116">
                  <c:v>2602</c:v>
                </c:pt>
                <c:pt idx="117">
                  <c:v>2566</c:v>
                </c:pt>
                <c:pt idx="118">
                  <c:v>2530</c:v>
                </c:pt>
                <c:pt idx="119">
                  <c:v>2494</c:v>
                </c:pt>
                <c:pt idx="120">
                  <c:v>2458</c:v>
                </c:pt>
                <c:pt idx="121">
                  <c:v>2422</c:v>
                </c:pt>
                <c:pt idx="122">
                  <c:v>2386</c:v>
                </c:pt>
                <c:pt idx="123">
                  <c:v>2350</c:v>
                </c:pt>
                <c:pt idx="124">
                  <c:v>2314</c:v>
                </c:pt>
                <c:pt idx="125">
                  <c:v>2278</c:v>
                </c:pt>
                <c:pt idx="126">
                  <c:v>2242</c:v>
                </c:pt>
                <c:pt idx="127">
                  <c:v>2206</c:v>
                </c:pt>
                <c:pt idx="128">
                  <c:v>2170</c:v>
                </c:pt>
                <c:pt idx="129">
                  <c:v>2134</c:v>
                </c:pt>
                <c:pt idx="130">
                  <c:v>2098</c:v>
                </c:pt>
                <c:pt idx="131">
                  <c:v>2062</c:v>
                </c:pt>
                <c:pt idx="132">
                  <c:v>2026</c:v>
                </c:pt>
                <c:pt idx="133">
                  <c:v>1990</c:v>
                </c:pt>
                <c:pt idx="134">
                  <c:v>1954</c:v>
                </c:pt>
                <c:pt idx="135">
                  <c:v>1918</c:v>
                </c:pt>
                <c:pt idx="136">
                  <c:v>1882</c:v>
                </c:pt>
                <c:pt idx="137">
                  <c:v>1846</c:v>
                </c:pt>
                <c:pt idx="138">
                  <c:v>1810</c:v>
                </c:pt>
                <c:pt idx="139">
                  <c:v>1774</c:v>
                </c:pt>
                <c:pt idx="140">
                  <c:v>1738</c:v>
                </c:pt>
                <c:pt idx="141">
                  <c:v>1702</c:v>
                </c:pt>
                <c:pt idx="142">
                  <c:v>1666</c:v>
                </c:pt>
                <c:pt idx="143">
                  <c:v>1630</c:v>
                </c:pt>
                <c:pt idx="144">
                  <c:v>1594</c:v>
                </c:pt>
                <c:pt idx="145">
                  <c:v>1558</c:v>
                </c:pt>
                <c:pt idx="146">
                  <c:v>1522</c:v>
                </c:pt>
                <c:pt idx="147">
                  <c:v>1486</c:v>
                </c:pt>
                <c:pt idx="148">
                  <c:v>1450</c:v>
                </c:pt>
                <c:pt idx="149">
                  <c:v>1414</c:v>
                </c:pt>
                <c:pt idx="150">
                  <c:v>1378</c:v>
                </c:pt>
                <c:pt idx="151">
                  <c:v>1342</c:v>
                </c:pt>
                <c:pt idx="152">
                  <c:v>1306</c:v>
                </c:pt>
                <c:pt idx="153">
                  <c:v>1270</c:v>
                </c:pt>
                <c:pt idx="154">
                  <c:v>1234</c:v>
                </c:pt>
                <c:pt idx="155">
                  <c:v>1198</c:v>
                </c:pt>
                <c:pt idx="156">
                  <c:v>1162</c:v>
                </c:pt>
                <c:pt idx="157">
                  <c:v>1126</c:v>
                </c:pt>
                <c:pt idx="158">
                  <c:v>1090</c:v>
                </c:pt>
                <c:pt idx="159">
                  <c:v>1054</c:v>
                </c:pt>
                <c:pt idx="160">
                  <c:v>1018</c:v>
                </c:pt>
                <c:pt idx="161">
                  <c:v>982</c:v>
                </c:pt>
                <c:pt idx="162">
                  <c:v>946</c:v>
                </c:pt>
                <c:pt idx="163">
                  <c:v>910</c:v>
                </c:pt>
                <c:pt idx="164">
                  <c:v>874</c:v>
                </c:pt>
                <c:pt idx="165">
                  <c:v>838</c:v>
                </c:pt>
                <c:pt idx="166">
                  <c:v>802</c:v>
                </c:pt>
                <c:pt idx="167">
                  <c:v>766</c:v>
                </c:pt>
                <c:pt idx="168">
                  <c:v>730</c:v>
                </c:pt>
                <c:pt idx="169">
                  <c:v>694</c:v>
                </c:pt>
                <c:pt idx="170">
                  <c:v>658</c:v>
                </c:pt>
                <c:pt idx="171">
                  <c:v>622</c:v>
                </c:pt>
                <c:pt idx="172">
                  <c:v>586</c:v>
                </c:pt>
                <c:pt idx="173">
                  <c:v>550</c:v>
                </c:pt>
                <c:pt idx="174">
                  <c:v>514</c:v>
                </c:pt>
                <c:pt idx="175">
                  <c:v>478</c:v>
                </c:pt>
                <c:pt idx="176">
                  <c:v>442</c:v>
                </c:pt>
                <c:pt idx="177">
                  <c:v>406</c:v>
                </c:pt>
                <c:pt idx="178">
                  <c:v>370</c:v>
                </c:pt>
                <c:pt idx="179">
                  <c:v>334</c:v>
                </c:pt>
                <c:pt idx="180">
                  <c:v>298</c:v>
                </c:pt>
                <c:pt idx="181">
                  <c:v>262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672832"/>
        <c:axId val="37674368"/>
      </c:scatterChart>
      <c:valAx>
        <c:axId val="37672832"/>
        <c:scaling>
          <c:orientation val="minMax"/>
          <c:max val="9000"/>
          <c:min val="-9000"/>
        </c:scaling>
        <c:delete val="1"/>
        <c:axPos val="b"/>
        <c:numFmt formatCode="0" sourceLinked="1"/>
        <c:majorTickMark val="out"/>
        <c:minorTickMark val="none"/>
        <c:tickLblPos val="nextTo"/>
        <c:crossAx val="37674368"/>
        <c:crosses val="autoZero"/>
        <c:crossBetween val="midCat"/>
        <c:majorUnit val="1000"/>
        <c:minorUnit val="1000"/>
      </c:valAx>
      <c:valAx>
        <c:axId val="37674368"/>
        <c:scaling>
          <c:orientation val="minMax"/>
          <c:max val="9000"/>
          <c:min val="0"/>
        </c:scaling>
        <c:delete val="1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37672832"/>
        <c:crosses val="autoZero"/>
        <c:crossBetween val="midCat"/>
      </c:valAx>
      <c:spPr>
        <a:solidFill>
          <a:schemeClr val="accent1">
            <a:alpha val="0"/>
          </a:schemeClr>
        </a:solidFill>
      </c:spPr>
    </c:plotArea>
    <c:plotVisOnly val="1"/>
    <c:dispBlanksAs val="gap"/>
    <c:showDLblsOverMax val="0"/>
  </c:chart>
  <c:spPr>
    <a:solidFill>
      <a:schemeClr val="accent1">
        <a:alpha val="0"/>
      </a:schemeClr>
    </a:solidFill>
    <a:ln>
      <a:noFill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Scroll" dx="16" fmlaLink="$K$4" horiz="1" max="100" page="10" val="9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247650</xdr:colOff>
      <xdr:row>12</xdr:row>
      <xdr:rowOff>47626</xdr:rowOff>
    </xdr:from>
    <xdr:to>
      <xdr:col>16</xdr:col>
      <xdr:colOff>85725</xdr:colOff>
      <xdr:row>41</xdr:row>
      <xdr:rowOff>28576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7375" y="2628901"/>
          <a:ext cx="5581650" cy="5505450"/>
        </a:xfrm>
        <a:prstGeom prst="rect">
          <a:avLst/>
        </a:prstGeom>
      </xdr:spPr>
    </xdr:pic>
    <xdr:clientData/>
  </xdr:twoCellAnchor>
  <xdr:twoCellAnchor>
    <xdr:from>
      <xdr:col>7</xdr:col>
      <xdr:colOff>95250</xdr:colOff>
      <xdr:row>8</xdr:row>
      <xdr:rowOff>57150</xdr:rowOff>
    </xdr:from>
    <xdr:to>
      <xdr:col>17</xdr:col>
      <xdr:colOff>361950</xdr:colOff>
      <xdr:row>26</xdr:row>
      <xdr:rowOff>142875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0</xdr:row>
          <xdr:rowOff>161925</xdr:rowOff>
        </xdr:from>
        <xdr:to>
          <xdr:col>10</xdr:col>
          <xdr:colOff>866775</xdr:colOff>
          <xdr:row>2</xdr:row>
          <xdr:rowOff>19050</xdr:rowOff>
        </xdr:to>
        <xdr:sp macro="" textlink="">
          <xdr:nvSpPr>
            <xdr:cNvPr id="1025" name="Scroll Ba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pacemath.gsfc.nasa.gov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4:T71"/>
  <sheetViews>
    <sheetView showGridLines="0" topLeftCell="A22" workbookViewId="0">
      <selection activeCell="B81" sqref="B81"/>
    </sheetView>
  </sheetViews>
  <sheetFormatPr defaultRowHeight="15" x14ac:dyDescent="0.25"/>
  <sheetData>
    <row r="24" spans="3:19" ht="46.5" x14ac:dyDescent="0.7">
      <c r="C24" s="29" t="s">
        <v>22</v>
      </c>
      <c r="D24" s="29"/>
      <c r="E24" s="29"/>
      <c r="F24" s="29"/>
      <c r="G24" s="29"/>
      <c r="H24" s="29"/>
      <c r="I24" s="29"/>
      <c r="J24" s="29"/>
      <c r="K24" s="29"/>
      <c r="L24" s="29"/>
      <c r="M24" s="29"/>
    </row>
    <row r="27" spans="3:19" x14ac:dyDescent="0.25">
      <c r="C27" s="38" t="s">
        <v>23</v>
      </c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28"/>
    </row>
    <row r="28" spans="3:19" ht="25.5" customHeight="1" x14ac:dyDescent="0.25"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</row>
    <row r="30" spans="3:19" x14ac:dyDescent="0.25">
      <c r="H30" s="33" t="s">
        <v>50</v>
      </c>
      <c r="I30" s="33"/>
      <c r="J30" s="33"/>
      <c r="K30" s="33"/>
    </row>
    <row r="31" spans="3:19" x14ac:dyDescent="0.25">
      <c r="H31" s="33" t="s">
        <v>52</v>
      </c>
      <c r="I31" s="33"/>
      <c r="J31" s="33"/>
      <c r="K31" s="33"/>
    </row>
    <row r="32" spans="3:19" x14ac:dyDescent="0.25">
      <c r="H32" s="33" t="s">
        <v>51</v>
      </c>
      <c r="I32" s="33"/>
      <c r="J32" s="33"/>
      <c r="K32" s="33"/>
    </row>
    <row r="33" spans="3:16" x14ac:dyDescent="0.25">
      <c r="H33" s="34" t="s">
        <v>53</v>
      </c>
      <c r="I33" s="33"/>
      <c r="J33" s="33"/>
      <c r="K33" s="33"/>
    </row>
    <row r="41" spans="3:16" ht="26.25" x14ac:dyDescent="0.4">
      <c r="C41" s="39" t="s">
        <v>24</v>
      </c>
      <c r="D41" s="39"/>
      <c r="E41" s="39"/>
    </row>
    <row r="42" spans="3:16" ht="18.75" x14ac:dyDescent="0.3">
      <c r="E42" s="30" t="s">
        <v>25</v>
      </c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</row>
    <row r="43" spans="3:16" ht="18.75" x14ac:dyDescent="0.3">
      <c r="E43" s="30" t="s">
        <v>26</v>
      </c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</row>
    <row r="44" spans="3:16" ht="18.75" x14ac:dyDescent="0.3">
      <c r="E44" s="30" t="s">
        <v>28</v>
      </c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</row>
    <row r="45" spans="3:16" ht="18.75" x14ac:dyDescent="0.3">
      <c r="E45" s="30" t="s">
        <v>27</v>
      </c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</row>
    <row r="49" spans="3:18" ht="26.25" x14ac:dyDescent="0.4">
      <c r="C49" s="39" t="s">
        <v>29</v>
      </c>
      <c r="D49" s="39"/>
      <c r="E49" s="39"/>
    </row>
    <row r="51" spans="3:18" ht="21" x14ac:dyDescent="0.35">
      <c r="E51" s="42" t="s">
        <v>49</v>
      </c>
      <c r="F51" s="42"/>
      <c r="G51" s="42"/>
    </row>
    <row r="52" spans="3:18" ht="18.75" x14ac:dyDescent="0.3">
      <c r="E52" s="41" t="s">
        <v>30</v>
      </c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</row>
    <row r="53" spans="3:18" ht="18.75" x14ac:dyDescent="0.3">
      <c r="E53" s="40" t="s">
        <v>32</v>
      </c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</row>
    <row r="54" spans="3:18" ht="18.75" x14ac:dyDescent="0.3">
      <c r="E54" s="40" t="s">
        <v>33</v>
      </c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</row>
    <row r="55" spans="3:18" ht="18.75" x14ac:dyDescent="0.3">
      <c r="E55" s="40" t="s">
        <v>34</v>
      </c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32"/>
    </row>
    <row r="56" spans="3:18" ht="18.75" x14ac:dyDescent="0.3">
      <c r="E56" s="40" t="s">
        <v>35</v>
      </c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</row>
    <row r="57" spans="3:18" ht="18.75" x14ac:dyDescent="0.3">
      <c r="E57" s="40" t="s">
        <v>36</v>
      </c>
      <c r="F57" s="40"/>
      <c r="G57" s="40"/>
      <c r="H57" s="40"/>
      <c r="I57" s="40"/>
      <c r="J57" s="40"/>
      <c r="K57" s="40"/>
    </row>
    <row r="59" spans="3:18" ht="18.75" x14ac:dyDescent="0.3">
      <c r="F59" s="40" t="s">
        <v>37</v>
      </c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</row>
    <row r="60" spans="3:18" ht="18.75" x14ac:dyDescent="0.3">
      <c r="F60" s="40" t="s">
        <v>38</v>
      </c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</row>
    <row r="61" spans="3:18" ht="18.75" x14ac:dyDescent="0.3">
      <c r="F61" s="43" t="s">
        <v>39</v>
      </c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</row>
    <row r="62" spans="3:18" ht="18.75" x14ac:dyDescent="0.3">
      <c r="F62" s="43" t="s">
        <v>40</v>
      </c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</row>
    <row r="63" spans="3:18" ht="18.75" x14ac:dyDescent="0.3">
      <c r="F63" s="43" t="s">
        <v>41</v>
      </c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</row>
    <row r="65" spans="6:20" ht="18.75" x14ac:dyDescent="0.3">
      <c r="F65" s="43" t="s">
        <v>42</v>
      </c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</row>
    <row r="66" spans="6:20" ht="18.75" x14ac:dyDescent="0.3">
      <c r="F66" s="44" t="s">
        <v>43</v>
      </c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</row>
    <row r="67" spans="6:20" ht="18.75" x14ac:dyDescent="0.3">
      <c r="F67" s="43" t="s">
        <v>44</v>
      </c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</row>
    <row r="68" spans="6:20" ht="18.75" x14ac:dyDescent="0.3">
      <c r="F68" s="43" t="s">
        <v>45</v>
      </c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</row>
    <row r="69" spans="6:20" ht="18.75" x14ac:dyDescent="0.3">
      <c r="F69" s="43" t="s">
        <v>46</v>
      </c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</row>
    <row r="70" spans="6:20" ht="18.75" x14ac:dyDescent="0.3">
      <c r="F70" s="43" t="s">
        <v>47</v>
      </c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</row>
    <row r="71" spans="6:20" ht="18.75" x14ac:dyDescent="0.3">
      <c r="F71" s="31" t="s">
        <v>48</v>
      </c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</row>
  </sheetData>
  <mergeCells count="21">
    <mergeCell ref="E54:R54"/>
    <mergeCell ref="E56:R56"/>
    <mergeCell ref="F59:R59"/>
    <mergeCell ref="F60:R60"/>
    <mergeCell ref="F68:T68"/>
    <mergeCell ref="F69:T69"/>
    <mergeCell ref="F70:R70"/>
    <mergeCell ref="E57:K57"/>
    <mergeCell ref="E55:Q55"/>
    <mergeCell ref="F61:R61"/>
    <mergeCell ref="F62:R62"/>
    <mergeCell ref="F63:R63"/>
    <mergeCell ref="F65:R65"/>
    <mergeCell ref="F66:R66"/>
    <mergeCell ref="F67:R67"/>
    <mergeCell ref="C27:R28"/>
    <mergeCell ref="C41:E41"/>
    <mergeCell ref="C49:E49"/>
    <mergeCell ref="E53:R53"/>
    <mergeCell ref="E52:R52"/>
    <mergeCell ref="E51:G51"/>
  </mergeCells>
  <hyperlinks>
    <hyperlink ref="H33" r:id="rId1"/>
  </hyperlinks>
  <pageMargins left="0.7" right="0.7" top="0.75" bottom="0.75" header="0.3" footer="0.3"/>
  <pageSetup orientation="portrait" horizontalDpi="4294967293" verticalDpi="0"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69"/>
  <sheetViews>
    <sheetView tabSelected="1" workbookViewId="0">
      <selection activeCell="J7" sqref="J7"/>
    </sheetView>
  </sheetViews>
  <sheetFormatPr defaultRowHeight="15" x14ac:dyDescent="0.25"/>
  <cols>
    <col min="1" max="1" width="17.28515625" customWidth="1"/>
    <col min="9" max="9" width="12.28515625" customWidth="1"/>
    <col min="11" max="11" width="15.42578125" customWidth="1"/>
    <col min="16" max="16" width="12.7109375" customWidth="1"/>
  </cols>
  <sheetData>
    <row r="1" spans="1:23" x14ac:dyDescent="0.25">
      <c r="A1" s="4"/>
      <c r="B1" s="4"/>
      <c r="C1" s="4"/>
      <c r="D1" s="4"/>
      <c r="E1" s="4"/>
      <c r="F1" s="4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21" x14ac:dyDescent="0.35">
      <c r="A2" s="20" t="s">
        <v>31</v>
      </c>
      <c r="B2" s="9">
        <v>6378</v>
      </c>
      <c r="C2" s="4" t="s">
        <v>0</v>
      </c>
      <c r="D2" s="4"/>
      <c r="E2" s="4"/>
      <c r="F2" s="4"/>
      <c r="G2" s="4"/>
      <c r="H2" s="4"/>
      <c r="I2" s="27" t="s">
        <v>7</v>
      </c>
      <c r="J2" s="4"/>
      <c r="K2" s="4"/>
      <c r="L2" s="4"/>
      <c r="M2" s="4"/>
      <c r="N2" s="4"/>
      <c r="O2" s="3"/>
      <c r="P2" s="3"/>
      <c r="Q2" s="3"/>
      <c r="R2" s="3"/>
      <c r="S2" s="3"/>
      <c r="T2" s="3"/>
      <c r="U2" s="3"/>
      <c r="V2" s="3"/>
      <c r="W2" s="3"/>
    </row>
    <row r="3" spans="1:23" ht="18.75" x14ac:dyDescent="0.3">
      <c r="A3" s="11"/>
      <c r="B3" s="4"/>
      <c r="C3" s="4"/>
      <c r="D3" s="4"/>
      <c r="E3" s="4"/>
      <c r="F3" s="4"/>
      <c r="G3" s="4"/>
      <c r="H3" s="4"/>
      <c r="I3" s="4"/>
      <c r="J3" s="4"/>
      <c r="K3" s="51"/>
      <c r="L3" s="4"/>
      <c r="M3" s="4"/>
      <c r="N3" s="4"/>
      <c r="O3" s="3"/>
      <c r="P3" s="3"/>
      <c r="Q3" s="3"/>
      <c r="R3" s="3"/>
      <c r="S3" s="3"/>
      <c r="T3" s="3"/>
      <c r="U3" s="3"/>
      <c r="V3" s="3"/>
      <c r="W3" s="3"/>
    </row>
    <row r="4" spans="1:23" ht="18.75" x14ac:dyDescent="0.3">
      <c r="A4" s="20" t="s">
        <v>9</v>
      </c>
      <c r="B4" s="9">
        <v>400</v>
      </c>
      <c r="C4" s="4" t="s">
        <v>0</v>
      </c>
      <c r="D4" s="4"/>
      <c r="E4" s="4"/>
      <c r="F4" s="4"/>
      <c r="G4" s="4"/>
      <c r="H4" s="4"/>
      <c r="I4" s="8"/>
      <c r="J4" s="52">
        <f>(-0.004*$K$4)</f>
        <v>-0.36</v>
      </c>
      <c r="K4" s="53">
        <v>90</v>
      </c>
      <c r="L4" s="4"/>
      <c r="M4" s="4"/>
      <c r="N4" s="4"/>
      <c r="O4" s="3"/>
      <c r="P4" s="3"/>
      <c r="Q4" s="3"/>
      <c r="R4" s="3"/>
      <c r="S4" s="3"/>
      <c r="T4" s="3"/>
      <c r="U4" s="3"/>
      <c r="V4" s="3"/>
      <c r="W4" s="3"/>
    </row>
    <row r="5" spans="1:23" x14ac:dyDescent="0.25">
      <c r="A5" s="4"/>
      <c r="B5" s="4"/>
      <c r="C5" s="4"/>
      <c r="D5" s="3"/>
      <c r="E5" s="3"/>
      <c r="F5" s="3"/>
      <c r="G5" s="3"/>
      <c r="H5" s="4"/>
      <c r="I5" s="8" t="s">
        <v>1</v>
      </c>
      <c r="J5" s="52">
        <f>ATAN(-1/J4)</f>
        <v>1.2252407462131845</v>
      </c>
      <c r="K5" s="26">
        <f>(360*J5/6.242)</f>
        <v>70.664317308033716</v>
      </c>
      <c r="L5" s="4"/>
      <c r="M5" s="4"/>
      <c r="N5" s="4"/>
      <c r="O5" s="3"/>
      <c r="P5" s="3"/>
      <c r="Q5" s="3"/>
      <c r="R5" s="3"/>
      <c r="S5" s="3"/>
      <c r="T5" s="3"/>
      <c r="U5" s="3"/>
      <c r="V5" s="3"/>
      <c r="W5" s="3"/>
    </row>
    <row r="6" spans="1:23" ht="21" x14ac:dyDescent="0.35">
      <c r="A6" s="4"/>
      <c r="B6" s="4"/>
      <c r="C6" s="4"/>
      <c r="D6" s="3"/>
      <c r="E6" s="3"/>
      <c r="F6" s="3"/>
      <c r="G6" s="3"/>
      <c r="H6" s="4"/>
      <c r="I6" s="27" t="s">
        <v>56</v>
      </c>
      <c r="J6" s="18">
        <f>((B2+B4)*SIN(J5)-B2)</f>
        <v>-0.66512235376922035</v>
      </c>
      <c r="K6" s="19" t="s">
        <v>8</v>
      </c>
      <c r="L6" s="4"/>
      <c r="M6" s="4"/>
      <c r="N6" s="4"/>
      <c r="O6" s="3"/>
      <c r="P6" s="3"/>
      <c r="Q6" s="3"/>
      <c r="R6" s="3"/>
      <c r="S6" s="3"/>
      <c r="T6" s="3"/>
      <c r="U6" s="3"/>
      <c r="V6" s="3"/>
      <c r="W6" s="3"/>
    </row>
    <row r="7" spans="1:23" ht="18.75" x14ac:dyDescent="0.3">
      <c r="A7" s="4"/>
      <c r="B7" s="45" t="s">
        <v>4</v>
      </c>
      <c r="C7" s="45"/>
      <c r="D7" s="46" t="s">
        <v>5</v>
      </c>
      <c r="E7" s="47"/>
      <c r="F7" s="48" t="s">
        <v>6</v>
      </c>
      <c r="G7" s="48"/>
      <c r="H7" s="3"/>
      <c r="I7" s="9" t="s">
        <v>54</v>
      </c>
      <c r="J7" s="55">
        <f>(180*$J$5/3.1416)</f>
        <v>70.2009594850946</v>
      </c>
      <c r="K7" s="54" t="s">
        <v>55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x14ac:dyDescent="0.25">
      <c r="A8" s="5" t="s">
        <v>1</v>
      </c>
      <c r="B8" s="12" t="s">
        <v>2</v>
      </c>
      <c r="C8" s="12" t="s">
        <v>3</v>
      </c>
      <c r="D8" s="13" t="s">
        <v>2</v>
      </c>
      <c r="E8" s="13" t="s">
        <v>3</v>
      </c>
      <c r="F8" s="14" t="s">
        <v>2</v>
      </c>
      <c r="G8" s="14" t="s">
        <v>3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 x14ac:dyDescent="0.25">
      <c r="A9" s="10">
        <v>0</v>
      </c>
      <c r="B9" s="15">
        <f>$B$2*COS(A9)</f>
        <v>6378</v>
      </c>
      <c r="C9" s="15">
        <f>$B$2*SIN(A9)</f>
        <v>0</v>
      </c>
      <c r="D9" s="16">
        <f>($B$2+$B$4)*COS(A9)</f>
        <v>6778</v>
      </c>
      <c r="E9" s="16">
        <f>($B$2+$B$4)*SIN(A9)</f>
        <v>0</v>
      </c>
      <c r="F9" s="17">
        <v>0</v>
      </c>
      <c r="G9" s="17">
        <f>($J$4*F9+$B$2+$B$4)</f>
        <v>6778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x14ac:dyDescent="0.25">
      <c r="A10" s="10">
        <f>(A9+6.242*(1/360))</f>
        <v>1.733888888888889E-2</v>
      </c>
      <c r="B10" s="15">
        <f t="shared" ref="B10:B73" si="0">$B$2*COS(A10)</f>
        <v>6377.0412924094107</v>
      </c>
      <c r="C10" s="15">
        <f t="shared" ref="C10:C73" si="1">$B$2*SIN(A10)</f>
        <v>110.5818923030086</v>
      </c>
      <c r="D10" s="16">
        <f t="shared" ref="D10:D73" si="2">($B$2+$B$4)*COS(A10)</f>
        <v>6776.9811665021925</v>
      </c>
      <c r="E10" s="16">
        <f t="shared" ref="E10:E73" si="3">($B$2+$B$4)*SIN(A10)</f>
        <v>117.51710034960682</v>
      </c>
      <c r="F10" s="17">
        <f>(F9+100)</f>
        <v>100</v>
      </c>
      <c r="G10" s="17">
        <f t="shared" ref="G10:G73" si="4">($J$4*F10+$B$2+$B$4)</f>
        <v>6742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</row>
    <row r="11" spans="1:23" x14ac:dyDescent="0.25">
      <c r="A11" s="10">
        <f t="shared" ref="A11:A74" si="5">(A10+6.242*(1/360))</f>
        <v>3.467777777777778E-2</v>
      </c>
      <c r="B11" s="15">
        <f t="shared" si="0"/>
        <v>6374.1654578534608</v>
      </c>
      <c r="C11" s="15">
        <f t="shared" si="1"/>
        <v>221.13054042303426</v>
      </c>
      <c r="D11" s="16">
        <f t="shared" si="2"/>
        <v>6773.9249723002131</v>
      </c>
      <c r="E11" s="16">
        <f t="shared" si="3"/>
        <v>234.99887158785299</v>
      </c>
      <c r="F11" s="17">
        <f t="shared" ref="F11:F74" si="6">(F10+100)</f>
        <v>200</v>
      </c>
      <c r="G11" s="17">
        <f t="shared" si="4"/>
        <v>6706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</row>
    <row r="12" spans="1:23" x14ac:dyDescent="0.25">
      <c r="A12" s="10">
        <f t="shared" si="5"/>
        <v>5.2016666666666669E-2</v>
      </c>
      <c r="B12" s="15">
        <f t="shared" si="0"/>
        <v>6369.3733608929579</v>
      </c>
      <c r="C12" s="15">
        <f t="shared" si="1"/>
        <v>331.61271017127729</v>
      </c>
      <c r="D12" s="16">
        <f t="shared" si="2"/>
        <v>6768.832336176305</v>
      </c>
      <c r="E12" s="16">
        <f t="shared" si="3"/>
        <v>352.40999522435209</v>
      </c>
      <c r="F12" s="17">
        <f t="shared" si="6"/>
        <v>300</v>
      </c>
      <c r="G12" s="17">
        <f t="shared" si="4"/>
        <v>6670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</row>
    <row r="13" spans="1:23" x14ac:dyDescent="0.25">
      <c r="A13" s="10">
        <f t="shared" si="5"/>
        <v>6.9355555555555559E-2</v>
      </c>
      <c r="B13" s="15">
        <f t="shared" si="0"/>
        <v>6362.6664421737905</v>
      </c>
      <c r="C13" s="15">
        <f t="shared" si="1"/>
        <v>441.99518734430023</v>
      </c>
      <c r="D13" s="16">
        <f t="shared" si="2"/>
        <v>6761.704789127305</v>
      </c>
      <c r="E13" s="16">
        <f t="shared" si="3"/>
        <v>469.71517400747365</v>
      </c>
      <c r="F13" s="17">
        <f t="shared" si="6"/>
        <v>400</v>
      </c>
      <c r="G13" s="17">
        <f t="shared" si="4"/>
        <v>6634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x14ac:dyDescent="0.25">
      <c r="A14" s="10">
        <f t="shared" si="5"/>
        <v>8.6694444444444449E-2</v>
      </c>
      <c r="B14" s="15">
        <f t="shared" si="0"/>
        <v>6354.0467179938187</v>
      </c>
      <c r="C14" s="15">
        <f t="shared" si="1"/>
        <v>552.24478770919802</v>
      </c>
      <c r="D14" s="16">
        <f t="shared" si="2"/>
        <v>6752.5444739043751</v>
      </c>
      <c r="E14" s="16">
        <f t="shared" si="3"/>
        <v>586.87914253573911</v>
      </c>
      <c r="F14" s="17">
        <f t="shared" si="6"/>
        <v>500</v>
      </c>
      <c r="G14" s="17">
        <f t="shared" si="4"/>
        <v>6598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</row>
    <row r="15" spans="1:23" x14ac:dyDescent="0.25">
      <c r="A15" s="10">
        <f t="shared" si="5"/>
        <v>0.10403333333333334</v>
      </c>
      <c r="B15" s="15">
        <f t="shared" si="0"/>
        <v>6343.5167796967262</v>
      </c>
      <c r="C15" s="15">
        <f t="shared" si="1"/>
        <v>662.32836697975893</v>
      </c>
      <c r="D15" s="16">
        <f t="shared" si="2"/>
        <v>6741.3541443688318</v>
      </c>
      <c r="E15" s="16">
        <f t="shared" si="3"/>
        <v>703.86667785964335</v>
      </c>
      <c r="F15" s="17">
        <f t="shared" si="6"/>
        <v>600</v>
      </c>
      <c r="G15" s="17">
        <f t="shared" si="4"/>
        <v>6562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25">
      <c r="A16" s="10">
        <f t="shared" si="5"/>
        <v>0.12137222222222223</v>
      </c>
      <c r="B16" s="15">
        <f t="shared" si="0"/>
        <v>6331.0797928929778</v>
      </c>
      <c r="C16" s="15">
        <f t="shared" si="1"/>
        <v>772.21283078061583</v>
      </c>
      <c r="D16" s="16">
        <f t="shared" si="2"/>
        <v>6728.1371646642529</v>
      </c>
      <c r="E16" s="16">
        <f t="shared" si="3"/>
        <v>820.642610070714</v>
      </c>
      <c r="F16" s="17">
        <f t="shared" si="6"/>
        <v>700</v>
      </c>
      <c r="G16" s="17">
        <f t="shared" si="4"/>
        <v>6526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</row>
    <row r="17" spans="1:23" x14ac:dyDescent="0.25">
      <c r="A17" s="10">
        <f t="shared" si="5"/>
        <v>0.13871111111111112</v>
      </c>
      <c r="B17" s="15">
        <f t="shared" si="0"/>
        <v>6316.7394965081457</v>
      </c>
      <c r="C17" s="15">
        <f t="shared" si="1"/>
        <v>881.86514459639272</v>
      </c>
      <c r="D17" s="16">
        <f t="shared" si="2"/>
        <v>6712.8975082051138</v>
      </c>
      <c r="E17" s="16">
        <f t="shared" si="3"/>
        <v>937.17183287462365</v>
      </c>
      <c r="F17" s="17">
        <f t="shared" si="6"/>
        <v>800</v>
      </c>
      <c r="G17" s="17">
        <f t="shared" si="4"/>
        <v>6490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</row>
    <row r="18" spans="1:23" x14ac:dyDescent="0.25">
      <c r="A18" s="10">
        <f t="shared" si="5"/>
        <v>0.15605000000000002</v>
      </c>
      <c r="B18" s="15">
        <f t="shared" si="0"/>
        <v>6300.5002016588805</v>
      </c>
      <c r="C18" s="15">
        <f t="shared" si="1"/>
        <v>991.25234370285636</v>
      </c>
      <c r="D18" s="16">
        <f t="shared" si="2"/>
        <v>6695.6397564822655</v>
      </c>
      <c r="E18" s="16">
        <f t="shared" si="3"/>
        <v>1053.4193141451804</v>
      </c>
      <c r="F18" s="17">
        <f t="shared" si="6"/>
        <v>900</v>
      </c>
      <c r="G18" s="17">
        <f t="shared" si="4"/>
        <v>6454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x14ac:dyDescent="0.25">
      <c r="A19" s="10">
        <f t="shared" si="5"/>
        <v>0.17338888888888893</v>
      </c>
      <c r="B19" s="15">
        <f t="shared" si="0"/>
        <v>6282.3667903568585</v>
      </c>
      <c r="C19" s="15">
        <f t="shared" si="1"/>
        <v>1100.3415430770849</v>
      </c>
      <c r="D19" s="16">
        <f t="shared" si="2"/>
        <v>6676.3690976856051</v>
      </c>
      <c r="E19" s="16">
        <f t="shared" si="3"/>
        <v>1169.3501064560178</v>
      </c>
      <c r="F19" s="17">
        <f t="shared" si="6"/>
        <v>1000</v>
      </c>
      <c r="G19" s="17">
        <f t="shared" si="4"/>
        <v>6418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x14ac:dyDescent="0.25">
      <c r="A20" s="10">
        <f t="shared" si="5"/>
        <v>0.19072777777777783</v>
      </c>
      <c r="B20" s="15">
        <f t="shared" si="0"/>
        <v>6262.3447140411081</v>
      </c>
      <c r="C20" s="15">
        <f t="shared" si="1"/>
        <v>1209.0999472836781</v>
      </c>
      <c r="D20" s="16">
        <f t="shared" si="2"/>
        <v>6655.0913251443444</v>
      </c>
      <c r="E20" s="16">
        <f t="shared" si="3"/>
        <v>1284.9293575868251</v>
      </c>
      <c r="F20" s="17">
        <f t="shared" si="6"/>
        <v>1100</v>
      </c>
      <c r="G20" s="17">
        <f t="shared" si="4"/>
        <v>6382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x14ac:dyDescent="0.25">
      <c r="A21" s="10">
        <f t="shared" si="5"/>
        <v>0.20806666666666673</v>
      </c>
      <c r="B21" s="15">
        <f t="shared" si="0"/>
        <v>6240.4399919391426</v>
      </c>
      <c r="C21" s="15">
        <f t="shared" si="1"/>
        <v>1317.4948603340335</v>
      </c>
      <c r="D21" s="16">
        <f t="shared" si="2"/>
        <v>6631.8128355853723</v>
      </c>
      <c r="E21" s="16">
        <f t="shared" si="3"/>
        <v>1400.122321000953</v>
      </c>
      <c r="F21" s="17">
        <f t="shared" si="6"/>
        <v>1200</v>
      </c>
      <c r="G21" s="17">
        <f t="shared" si="4"/>
        <v>6346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x14ac:dyDescent="0.25">
      <c r="A22" s="10">
        <f t="shared" si="5"/>
        <v>0.22540555555555564</v>
      </c>
      <c r="B22" s="15">
        <f t="shared" si="0"/>
        <v>6216.6592092574065</v>
      </c>
      <c r="C22" s="15">
        <f t="shared" si="1"/>
        <v>1425.4936955157266</v>
      </c>
      <c r="D22" s="16">
        <f t="shared" si="2"/>
        <v>6606.5406272102073</v>
      </c>
      <c r="E22" s="16">
        <f t="shared" si="3"/>
        <v>1514.8943662912502</v>
      </c>
      <c r="F22" s="17">
        <f t="shared" si="6"/>
        <v>1300</v>
      </c>
      <c r="G22" s="17">
        <f t="shared" si="4"/>
        <v>6310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</row>
    <row r="23" spans="1:23" x14ac:dyDescent="0.25">
      <c r="A23" s="10">
        <f t="shared" si="5"/>
        <v>0.24274444444444454</v>
      </c>
      <c r="B23" s="15">
        <f t="shared" si="0"/>
        <v>6191.0095152015647</v>
      </c>
      <c r="C23" s="15">
        <f t="shared" si="1"/>
        <v>1533.0639851890382</v>
      </c>
      <c r="D23" s="16">
        <f t="shared" si="2"/>
        <v>6579.2822975911258</v>
      </c>
      <c r="E23" s="16">
        <f t="shared" si="3"/>
        <v>1629.2109895909848</v>
      </c>
      <c r="F23" s="17">
        <f t="shared" si="6"/>
        <v>1400</v>
      </c>
      <c r="G23" s="17">
        <f t="shared" si="4"/>
        <v>6274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</row>
    <row r="24" spans="1:23" x14ac:dyDescent="0.25">
      <c r="A24" s="10">
        <f t="shared" si="5"/>
        <v>0.26008333333333344</v>
      </c>
      <c r="B24" s="15">
        <f t="shared" si="0"/>
        <v>6163.4986208272412</v>
      </c>
      <c r="C24" s="15">
        <f t="shared" si="1"/>
        <v>1640.1733905476869</v>
      </c>
      <c r="D24" s="16">
        <f t="shared" si="2"/>
        <v>6550.0460413871187</v>
      </c>
      <c r="E24" s="16">
        <f t="shared" si="3"/>
        <v>1743.0378239467266</v>
      </c>
      <c r="F24" s="17">
        <f t="shared" si="6"/>
        <v>1500</v>
      </c>
      <c r="G24" s="17">
        <f t="shared" si="4"/>
        <v>6238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</row>
    <row r="25" spans="1:23" x14ac:dyDescent="0.25">
      <c r="A25" s="10">
        <f t="shared" si="5"/>
        <v>0.27742222222222235</v>
      </c>
      <c r="B25" s="15">
        <f t="shared" si="0"/>
        <v>6134.1347967218508</v>
      </c>
      <c r="C25" s="15">
        <f t="shared" si="1"/>
        <v>1746.7897113408287</v>
      </c>
      <c r="D25" s="16">
        <f t="shared" si="2"/>
        <v>6518.8406478803236</v>
      </c>
      <c r="E25" s="16">
        <f t="shared" si="3"/>
        <v>1856.3406496500686</v>
      </c>
      <c r="F25" s="17">
        <f t="shared" si="6"/>
        <v>1600</v>
      </c>
      <c r="G25" s="17">
        <f t="shared" si="4"/>
        <v>6202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</row>
    <row r="26" spans="1:23" x14ac:dyDescent="0.25">
      <c r="A26" s="10">
        <f t="shared" si="5"/>
        <v>0.29476111111111125</v>
      </c>
      <c r="B26" s="15">
        <f t="shared" si="0"/>
        <v>6102.9268705182121</v>
      </c>
      <c r="C26" s="15">
        <f t="shared" si="1"/>
        <v>1852.8808955534046</v>
      </c>
      <c r="D26" s="16">
        <f t="shared" si="2"/>
        <v>6485.675498333716</v>
      </c>
      <c r="E26" s="16">
        <f t="shared" si="3"/>
        <v>1969.0854045250826</v>
      </c>
      <c r="F26" s="17">
        <f t="shared" si="6"/>
        <v>1700</v>
      </c>
      <c r="G26" s="17">
        <f t="shared" si="4"/>
        <v>6166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</row>
    <row r="27" spans="1:23" x14ac:dyDescent="0.25">
      <c r="A27" s="10">
        <f t="shared" si="5"/>
        <v>0.31210000000000016</v>
      </c>
      <c r="B27" s="15">
        <f t="shared" si="0"/>
        <v>6069.8842242407</v>
      </c>
      <c r="C27" s="15">
        <f t="shared" si="1"/>
        <v>1958.4150490419208</v>
      </c>
      <c r="D27" s="16">
        <f t="shared" si="2"/>
        <v>6450.5605631708158</v>
      </c>
      <c r="E27" s="16">
        <f t="shared" si="3"/>
        <v>2081.2381941684134</v>
      </c>
      <c r="F27" s="17">
        <f t="shared" si="6"/>
        <v>1800</v>
      </c>
      <c r="G27" s="17">
        <f t="shared" si="4"/>
        <v>6130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</row>
    <row r="28" spans="1:23" x14ac:dyDescent="0.25">
      <c r="A28" s="10">
        <f t="shared" si="5"/>
        <v>0.32943888888888906</v>
      </c>
      <c r="B28" s="15">
        <f t="shared" si="0"/>
        <v>6035.0167914847389</v>
      </c>
      <c r="C28" s="15">
        <f t="shared" si="1"/>
        <v>2063.3604451227734</v>
      </c>
      <c r="D28" s="16">
        <f t="shared" si="2"/>
        <v>6413.5063989782939</v>
      </c>
      <c r="E28" s="16">
        <f t="shared" si="3"/>
        <v>2192.7653021389397</v>
      </c>
      <c r="F28" s="17">
        <f t="shared" si="6"/>
        <v>1900</v>
      </c>
      <c r="G28" s="17">
        <f t="shared" si="4"/>
        <v>6094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</row>
    <row r="29" spans="1:23" x14ac:dyDescent="0.25">
      <c r="A29" s="10">
        <f t="shared" si="5"/>
        <v>0.34677777777777796</v>
      </c>
      <c r="B29" s="15">
        <f t="shared" si="0"/>
        <v>5998.3350544304612</v>
      </c>
      <c r="C29" s="15">
        <f t="shared" si="1"/>
        <v>2167.6855341102228</v>
      </c>
      <c r="D29" s="16">
        <f t="shared" si="2"/>
        <v>6374.5241453323397</v>
      </c>
      <c r="E29" s="16">
        <f t="shared" si="3"/>
        <v>2303.6332000939306</v>
      </c>
      <c r="F29" s="17">
        <f t="shared" si="6"/>
        <v>2000</v>
      </c>
      <c r="G29" s="17">
        <f t="shared" si="4"/>
        <v>6058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x14ac:dyDescent="0.25">
      <c r="A30" s="10">
        <f t="shared" si="5"/>
        <v>0.36411666666666687</v>
      </c>
      <c r="B30" s="15">
        <f t="shared" si="0"/>
        <v>5959.85004069146</v>
      </c>
      <c r="C30" s="15">
        <f t="shared" si="1"/>
        <v>2271.3589528011648</v>
      </c>
      <c r="D30" s="16">
        <f t="shared" si="2"/>
        <v>6333.6255214497833</v>
      </c>
      <c r="E30" s="16">
        <f t="shared" si="3"/>
        <v>2413.8085578686573</v>
      </c>
      <c r="F30" s="17">
        <f t="shared" si="6"/>
        <v>2100</v>
      </c>
      <c r="G30" s="17">
        <f t="shared" si="4"/>
        <v>6022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x14ac:dyDescent="0.25">
      <c r="A31" s="10">
        <f t="shared" si="5"/>
        <v>0.38145555555555577</v>
      </c>
      <c r="B31" s="15">
        <f t="shared" si="0"/>
        <v>5919.573319999563</v>
      </c>
      <c r="C31" s="15">
        <f t="shared" si="1"/>
        <v>2374.3495339038336</v>
      </c>
      <c r="D31" s="16">
        <f t="shared" si="2"/>
        <v>6290.822822664948</v>
      </c>
      <c r="E31" s="16">
        <f t="shared" si="3"/>
        <v>2523.2582534964231</v>
      </c>
      <c r="F31" s="17">
        <f t="shared" si="6"/>
        <v>2200</v>
      </c>
      <c r="G31" s="17">
        <f t="shared" si="4"/>
        <v>5986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x14ac:dyDescent="0.25">
      <c r="A32" s="10">
        <f t="shared" si="5"/>
        <v>0.39879444444444467</v>
      </c>
      <c r="B32" s="15">
        <f t="shared" si="0"/>
        <v>5877.517000726627</v>
      </c>
      <c r="C32" s="15">
        <f t="shared" si="1"/>
        <v>2476.6263154076105</v>
      </c>
      <c r="D32" s="16">
        <f t="shared" si="2"/>
        <v>6246.1289167333134</v>
      </c>
      <c r="E32" s="16">
        <f t="shared" si="3"/>
        <v>2631.9493831660056</v>
      </c>
      <c r="F32" s="17">
        <f t="shared" si="6"/>
        <v>2300</v>
      </c>
      <c r="G32" s="17">
        <f t="shared" si="4"/>
        <v>5950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x14ac:dyDescent="0.25">
      <c r="A33" s="10">
        <f t="shared" si="5"/>
        <v>0.41613333333333358</v>
      </c>
      <c r="B33" s="15">
        <f t="shared" si="0"/>
        <v>5833.6937262444044</v>
      </c>
      <c r="C33" s="15">
        <f t="shared" si="1"/>
        <v>2578.1585498911195</v>
      </c>
      <c r="D33" s="16">
        <f t="shared" si="2"/>
        <v>6199.5572399630873</v>
      </c>
      <c r="E33" s="16">
        <f t="shared" si="3"/>
        <v>2739.8492711135164</v>
      </c>
      <c r="F33" s="17">
        <f t="shared" si="6"/>
        <v>2400</v>
      </c>
      <c r="G33" s="17">
        <f t="shared" si="4"/>
        <v>5914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x14ac:dyDescent="0.25">
      <c r="A34" s="10">
        <f t="shared" si="5"/>
        <v>0.43347222222222248</v>
      </c>
      <c r="B34" s="15">
        <f t="shared" si="0"/>
        <v>5788.1166711235719</v>
      </c>
      <c r="C34" s="15">
        <f t="shared" si="1"/>
        <v>2678.9157137658094</v>
      </c>
      <c r="D34" s="16">
        <f t="shared" si="2"/>
        <v>6151.1217931758501</v>
      </c>
      <c r="E34" s="16">
        <f t="shared" si="3"/>
        <v>2846.925479445697</v>
      </c>
      <c r="F34" s="17">
        <f t="shared" si="6"/>
        <v>2500</v>
      </c>
      <c r="G34" s="17">
        <f t="shared" si="4"/>
        <v>5878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x14ac:dyDescent="0.25">
      <c r="A35" s="10">
        <f t="shared" si="5"/>
        <v>0.45081111111111138</v>
      </c>
      <c r="B35" s="15">
        <f t="shared" si="0"/>
        <v>5740.7995371730685</v>
      </c>
      <c r="C35" s="15">
        <f t="shared" si="1"/>
        <v>2778.8675164522474</v>
      </c>
      <c r="D35" s="16">
        <f t="shared" si="2"/>
        <v>6100.8371374975004</v>
      </c>
      <c r="E35" s="16">
        <f t="shared" si="3"/>
        <v>2953.145817891711</v>
      </c>
      <c r="F35" s="17">
        <f t="shared" si="6"/>
        <v>2600</v>
      </c>
      <c r="G35" s="17">
        <f t="shared" si="4"/>
        <v>5842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</row>
    <row r="36" spans="1:23" x14ac:dyDescent="0.25">
      <c r="A36" s="10">
        <f t="shared" si="5"/>
        <v>0.46815000000000029</v>
      </c>
      <c r="B36" s="15">
        <f t="shared" si="0"/>
        <v>5691.7565493209222</v>
      </c>
      <c r="C36" s="15">
        <f t="shared" si="1"/>
        <v>2877.9839094863596</v>
      </c>
      <c r="D36" s="16">
        <f t="shared" si="2"/>
        <v>6048.7183899807478</v>
      </c>
      <c r="E36" s="16">
        <f t="shared" si="3"/>
        <v>3058.4783534804869</v>
      </c>
      <c r="F36" s="17">
        <f t="shared" si="6"/>
        <v>2700</v>
      </c>
      <c r="G36" s="17">
        <f t="shared" si="4"/>
        <v>5806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</row>
    <row r="37" spans="1:23" x14ac:dyDescent="0.25">
      <c r="A37" s="10">
        <f t="shared" si="5"/>
        <v>0.48548888888888919</v>
      </c>
      <c r="B37" s="15">
        <f t="shared" si="0"/>
        <v>5641.0024513378185</v>
      </c>
      <c r="C37" s="15">
        <f t="shared" si="1"/>
        <v>2976.23509555289</v>
      </c>
      <c r="D37" s="16">
        <f t="shared" si="2"/>
        <v>5994.7812190604791</v>
      </c>
      <c r="E37" s="16">
        <f t="shared" si="3"/>
        <v>3162.8914201407165</v>
      </c>
      <c r="F37" s="17">
        <f t="shared" si="6"/>
        <v>2800</v>
      </c>
      <c r="G37" s="17">
        <f t="shared" si="4"/>
        <v>5770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</row>
    <row r="38" spans="1:23" x14ac:dyDescent="0.25">
      <c r="A38" s="10">
        <f t="shared" si="5"/>
        <v>0.5028277777777781</v>
      </c>
      <c r="B38" s="15">
        <f t="shared" si="0"/>
        <v>5588.5525014046898</v>
      </c>
      <c r="C38" s="15">
        <f t="shared" si="1"/>
        <v>3073.5915374433512</v>
      </c>
      <c r="D38" s="16">
        <f t="shared" si="2"/>
        <v>5939.0418398433658</v>
      </c>
      <c r="E38" s="16">
        <f t="shared" si="3"/>
        <v>3266.3536282206078</v>
      </c>
      <c r="F38" s="17">
        <f t="shared" si="6"/>
        <v>2900</v>
      </c>
      <c r="G38" s="17">
        <f t="shared" si="4"/>
        <v>5734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</row>
    <row r="39" spans="1:23" x14ac:dyDescent="0.25">
      <c r="A39" s="10">
        <f t="shared" si="5"/>
        <v>0.520166666666667</v>
      </c>
      <c r="B39" s="15">
        <f t="shared" si="0"/>
        <v>5534.4224675256519</v>
      </c>
      <c r="C39" s="15">
        <f t="shared" si="1"/>
        <v>3170.0239669357825</v>
      </c>
      <c r="D39" s="16">
        <f t="shared" si="2"/>
        <v>5881.5170092331246</v>
      </c>
      <c r="E39" s="16">
        <f t="shared" si="3"/>
        <v>3368.8338739245428</v>
      </c>
      <c r="F39" s="17">
        <f t="shared" si="6"/>
        <v>3000</v>
      </c>
      <c r="G39" s="17">
        <f t="shared" si="4"/>
        <v>5698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</row>
    <row r="40" spans="1:23" x14ac:dyDescent="0.25">
      <c r="A40" s="10">
        <f t="shared" si="5"/>
        <v>0.5375055555555559</v>
      </c>
      <c r="B40" s="15">
        <f t="shared" si="0"/>
        <v>5478.6286227876781</v>
      </c>
      <c r="C40" s="15">
        <f t="shared" si="1"/>
        <v>3265.5033935936412</v>
      </c>
      <c r="D40" s="16">
        <f t="shared" si="2"/>
        <v>5822.2240208928952</v>
      </c>
      <c r="E40" s="16">
        <f t="shared" si="3"/>
        <v>3470.3013486637974</v>
      </c>
      <c r="F40" s="17">
        <f t="shared" si="6"/>
        <v>3100</v>
      </c>
      <c r="G40" s="17">
        <f t="shared" si="4"/>
        <v>5662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x14ac:dyDescent="0.25">
      <c r="A41" s="10">
        <f t="shared" si="5"/>
        <v>0.55484444444444481</v>
      </c>
      <c r="B41" s="15">
        <f t="shared" si="0"/>
        <v>5421.1877404684292</v>
      </c>
      <c r="C41" s="15">
        <f t="shared" si="1"/>
        <v>3360.0011134811843</v>
      </c>
      <c r="D41" s="16">
        <f t="shared" si="2"/>
        <v>5761.180700046255</v>
      </c>
      <c r="E41" s="16">
        <f t="shared" si="3"/>
        <v>3570.7255483185118</v>
      </c>
      <c r="F41" s="17">
        <f t="shared" si="6"/>
        <v>3200</v>
      </c>
      <c r="G41" s="17">
        <f t="shared" si="4"/>
        <v>5626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</row>
    <row r="42" spans="1:23" ht="15.75" x14ac:dyDescent="0.25">
      <c r="A42" s="10">
        <f t="shared" si="5"/>
        <v>0.57218333333333371</v>
      </c>
      <c r="B42" s="15">
        <f t="shared" si="0"/>
        <v>5362.1170889937102</v>
      </c>
      <c r="C42" s="15">
        <f t="shared" si="1"/>
        <v>3453.4887177927226</v>
      </c>
      <c r="D42" s="16">
        <f t="shared" si="2"/>
        <v>5698.4053981184334</v>
      </c>
      <c r="E42" s="16">
        <f t="shared" si="3"/>
        <v>3670.0762824081335</v>
      </c>
      <c r="F42" s="17">
        <f t="shared" si="6"/>
        <v>3300</v>
      </c>
      <c r="G42" s="17">
        <f t="shared" si="4"/>
        <v>5590</v>
      </c>
      <c r="H42" s="3"/>
      <c r="I42" s="4" t="s">
        <v>11</v>
      </c>
      <c r="J42" s="4" t="s">
        <v>12</v>
      </c>
      <c r="K42" s="5" t="s">
        <v>13</v>
      </c>
      <c r="L42" s="4" t="s">
        <v>14</v>
      </c>
      <c r="M42" s="4"/>
      <c r="N42" s="4" t="s">
        <v>15</v>
      </c>
      <c r="O42" s="4"/>
      <c r="P42" s="36">
        <v>40</v>
      </c>
      <c r="Q42" s="4" t="s">
        <v>0</v>
      </c>
      <c r="R42" s="3"/>
      <c r="S42" s="3"/>
      <c r="T42" s="3"/>
      <c r="U42" s="3"/>
      <c r="V42" s="3"/>
      <c r="W42" s="3"/>
    </row>
    <row r="43" spans="1:23" ht="15.75" x14ac:dyDescent="0.25">
      <c r="A43" s="10">
        <f t="shared" si="5"/>
        <v>0.58952222222222261</v>
      </c>
      <c r="B43" s="15">
        <f t="shared" si="0"/>
        <v>5301.4344267460683</v>
      </c>
      <c r="C43" s="15">
        <f t="shared" si="1"/>
        <v>3545.9381013931402</v>
      </c>
      <c r="D43" s="16">
        <f t="shared" si="2"/>
        <v>5633.9169872193252</v>
      </c>
      <c r="E43" s="16">
        <f t="shared" si="3"/>
        <v>3768.3236831675608</v>
      </c>
      <c r="F43" s="17">
        <f t="shared" si="6"/>
        <v>3400</v>
      </c>
      <c r="G43" s="17">
        <f t="shared" si="4"/>
        <v>5554</v>
      </c>
      <c r="H43" s="3"/>
      <c r="I43" s="21" t="s">
        <v>10</v>
      </c>
      <c r="J43" s="21" t="s">
        <v>3</v>
      </c>
      <c r="K43" s="3"/>
      <c r="L43" s="3"/>
      <c r="M43" s="3"/>
      <c r="N43" s="4" t="s">
        <v>16</v>
      </c>
      <c r="O43" s="4"/>
      <c r="P43" s="37">
        <v>1.7E-6</v>
      </c>
      <c r="Q43" s="4" t="s">
        <v>17</v>
      </c>
      <c r="R43" s="3"/>
      <c r="S43" s="3"/>
      <c r="T43" s="3"/>
      <c r="U43" s="3"/>
      <c r="V43" s="3"/>
      <c r="W43" s="3"/>
    </row>
    <row r="44" spans="1:23" ht="15.75" x14ac:dyDescent="0.25">
      <c r="A44" s="10">
        <f t="shared" si="5"/>
        <v>0.60686111111111152</v>
      </c>
      <c r="B44" s="15">
        <f t="shared" si="0"/>
        <v>5239.1579967261059</v>
      </c>
      <c r="C44" s="15">
        <f t="shared" si="1"/>
        <v>3637.3214712671333</v>
      </c>
      <c r="D44" s="16">
        <f t="shared" si="2"/>
        <v>5567.7348544699817</v>
      </c>
      <c r="E44" s="16">
        <f t="shared" si="3"/>
        <v>3865.4382145262821</v>
      </c>
      <c r="F44" s="17">
        <f t="shared" si="6"/>
        <v>3500</v>
      </c>
      <c r="G44" s="17">
        <f t="shared" si="4"/>
        <v>5518</v>
      </c>
      <c r="H44" s="3"/>
      <c r="I44" s="21">
        <v>0</v>
      </c>
      <c r="J44" s="6">
        <f>(SQRT(I44^2+($B$2+$B$4)^2-2*I44*($B$2+$B$4)*COS($J$5))-$B$2)</f>
        <v>400</v>
      </c>
      <c r="K44" s="24">
        <f>4000*EXP(-J44/$P$42)</f>
        <v>0.18159971904993941</v>
      </c>
      <c r="L44" s="25">
        <f>K44*$P$43*$P$44</f>
        <v>3.0871952238489703E-5</v>
      </c>
      <c r="M44" s="3"/>
      <c r="N44" s="4" t="s">
        <v>18</v>
      </c>
      <c r="O44" s="4"/>
      <c r="P44" s="36">
        <v>100</v>
      </c>
      <c r="Q44" s="4" t="s">
        <v>0</v>
      </c>
      <c r="R44" s="3"/>
      <c r="S44" s="3"/>
      <c r="T44" s="3"/>
      <c r="U44" s="3"/>
      <c r="V44" s="3"/>
      <c r="W44" s="3"/>
    </row>
    <row r="45" spans="1:23" ht="15.75" x14ac:dyDescent="0.25">
      <c r="A45" s="10">
        <f t="shared" si="5"/>
        <v>0.62420000000000042</v>
      </c>
      <c r="B45" s="15">
        <f t="shared" si="0"/>
        <v>5175.3065210680861</v>
      </c>
      <c r="C45" s="15">
        <f t="shared" si="1"/>
        <v>3727.6113548746116</v>
      </c>
      <c r="D45" s="16">
        <f t="shared" si="2"/>
        <v>5499.8788961742694</v>
      </c>
      <c r="E45" s="16">
        <f t="shared" si="3"/>
        <v>3961.390680987789</v>
      </c>
      <c r="F45" s="17">
        <f t="shared" si="6"/>
        <v>3600</v>
      </c>
      <c r="G45" s="17">
        <f t="shared" si="4"/>
        <v>5482</v>
      </c>
      <c r="H45" s="3"/>
      <c r="I45" s="21">
        <f>(I44+$P$44)</f>
        <v>100</v>
      </c>
      <c r="J45" s="6">
        <f t="shared" ref="J45:J86" si="7">(SQRT(I45^2+($B$2+$B$4)^2-2*I45*($B$2+$B$4)*COS($J$5))-$B$2)</f>
        <v>366.78434709438807</v>
      </c>
      <c r="K45" s="24">
        <f t="shared" ref="K45:K86" si="8">4000*EXP(-J45/$P$42)</f>
        <v>0.41662904340547507</v>
      </c>
      <c r="L45" s="25">
        <f t="shared" ref="L45:L86" si="9">K45*$P$43*$P$44</f>
        <v>7.0826937378930772E-5</v>
      </c>
      <c r="M45" s="3"/>
      <c r="N45" s="50" t="s">
        <v>21</v>
      </c>
      <c r="O45" s="50"/>
      <c r="P45" s="22">
        <f>SUM(L44:L100)</f>
        <v>8.7732091093936617</v>
      </c>
      <c r="Q45" s="3"/>
      <c r="R45" s="3"/>
      <c r="S45" s="3"/>
      <c r="T45" s="3"/>
      <c r="U45" s="3"/>
      <c r="V45" s="3"/>
      <c r="W45" s="3"/>
    </row>
    <row r="46" spans="1:23" x14ac:dyDescent="0.25">
      <c r="A46" s="10">
        <f t="shared" si="5"/>
        <v>0.64153888888888932</v>
      </c>
      <c r="B46" s="15">
        <f t="shared" si="0"/>
        <v>5109.899195411519</v>
      </c>
      <c r="C46" s="15">
        <f t="shared" si="1"/>
        <v>3816.7806084097519</v>
      </c>
      <c r="D46" s="16">
        <f t="shared" si="2"/>
        <v>5430.3695118374526</v>
      </c>
      <c r="E46" s="16">
        <f t="shared" si="3"/>
        <v>4056.1522364066004</v>
      </c>
      <c r="F46" s="17">
        <f t="shared" si="6"/>
        <v>3700</v>
      </c>
      <c r="G46" s="17">
        <f t="shared" si="4"/>
        <v>5446</v>
      </c>
      <c r="H46" s="3"/>
      <c r="I46" s="35">
        <f>(I45+$P$44)</f>
        <v>200</v>
      </c>
      <c r="J46" s="6">
        <f t="shared" si="7"/>
        <v>334.89414318585386</v>
      </c>
      <c r="K46" s="24">
        <f t="shared" si="8"/>
        <v>0.92468333599665409</v>
      </c>
      <c r="L46" s="25">
        <f t="shared" si="9"/>
        <v>1.5719616711943121E-4</v>
      </c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</row>
    <row r="47" spans="1:23" ht="21" x14ac:dyDescent="0.35">
      <c r="A47" s="10">
        <f t="shared" si="5"/>
        <v>0.65887777777777823</v>
      </c>
      <c r="B47" s="15">
        <f t="shared" si="0"/>
        <v>5042.9556831303698</v>
      </c>
      <c r="C47" s="15">
        <f t="shared" si="1"/>
        <v>3904.8024249612299</v>
      </c>
      <c r="D47" s="16">
        <f t="shared" si="2"/>
        <v>5359.227598033498</v>
      </c>
      <c r="E47" s="16">
        <f t="shared" si="3"/>
        <v>4149.6943926602726</v>
      </c>
      <c r="F47" s="17">
        <f t="shared" si="6"/>
        <v>3800</v>
      </c>
      <c r="G47" s="17">
        <f t="shared" si="4"/>
        <v>5410</v>
      </c>
      <c r="H47" s="3"/>
      <c r="I47" s="35">
        <f t="shared" ref="I47:I86" si="10">(I46+$P$44)</f>
        <v>300</v>
      </c>
      <c r="J47" s="6">
        <f t="shared" si="7"/>
        <v>304.34836464161162</v>
      </c>
      <c r="K47" s="24">
        <f t="shared" si="8"/>
        <v>1.9844474726089683</v>
      </c>
      <c r="L47" s="25">
        <f t="shared" si="9"/>
        <v>3.373560703435246E-4</v>
      </c>
      <c r="M47" s="3"/>
      <c r="N47" s="49" t="s">
        <v>19</v>
      </c>
      <c r="O47" s="49"/>
      <c r="P47" s="23">
        <f>100*(1-EXP(-$P$45))</f>
        <v>99.984517407077675</v>
      </c>
      <c r="Q47" s="21" t="s">
        <v>20</v>
      </c>
      <c r="R47" s="3"/>
      <c r="S47" s="3"/>
      <c r="T47" s="3"/>
      <c r="U47" s="3"/>
      <c r="V47" s="3"/>
      <c r="W47" s="3"/>
    </row>
    <row r="48" spans="1:23" x14ac:dyDescent="0.25">
      <c r="A48" s="10">
        <f t="shared" si="5"/>
        <v>0.67621666666666713</v>
      </c>
      <c r="B48" s="15">
        <f t="shared" si="0"/>
        <v>4974.4961094216815</v>
      </c>
      <c r="C48" s="15">
        <f t="shared" si="1"/>
        <v>3991.6503425711717</v>
      </c>
      <c r="D48" s="16">
        <f t="shared" si="2"/>
        <v>5286.4745421229472</v>
      </c>
      <c r="E48" s="16">
        <f t="shared" si="3"/>
        <v>4241.9890282137667</v>
      </c>
      <c r="F48" s="17">
        <f t="shared" si="6"/>
        <v>3900</v>
      </c>
      <c r="G48" s="17">
        <f t="shared" si="4"/>
        <v>5374</v>
      </c>
      <c r="H48" s="3"/>
      <c r="I48" s="35">
        <f t="shared" si="10"/>
        <v>400</v>
      </c>
      <c r="J48" s="6">
        <f t="shared" si="7"/>
        <v>275.16552892214531</v>
      </c>
      <c r="K48" s="24">
        <f t="shared" si="8"/>
        <v>4.1161218316022943</v>
      </c>
      <c r="L48" s="25">
        <f t="shared" si="9"/>
        <v>6.9974071137239005E-4</v>
      </c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x14ac:dyDescent="0.25">
      <c r="A49" s="10">
        <f t="shared" si="5"/>
        <v>0.69355555555555604</v>
      </c>
      <c r="B49" s="15">
        <f t="shared" si="0"/>
        <v>4904.5410552553385</v>
      </c>
      <c r="C49" s="15">
        <f t="shared" si="1"/>
        <v>4077.2982521903941</v>
      </c>
      <c r="D49" s="16">
        <f t="shared" si="2"/>
        <v>5212.1322158232497</v>
      </c>
      <c r="E49" s="16">
        <f t="shared" si="3"/>
        <v>4333.0083965736112</v>
      </c>
      <c r="F49" s="17">
        <f t="shared" si="6"/>
        <v>4000</v>
      </c>
      <c r="G49" s="17">
        <f t="shared" si="4"/>
        <v>5338</v>
      </c>
      <c r="H49" s="3"/>
      <c r="I49" s="35">
        <f t="shared" si="10"/>
        <v>500</v>
      </c>
      <c r="J49" s="6">
        <f t="shared" si="7"/>
        <v>247.36364617424988</v>
      </c>
      <c r="K49" s="24">
        <f t="shared" si="8"/>
        <v>8.247898872148653</v>
      </c>
      <c r="L49" s="25">
        <f t="shared" si="9"/>
        <v>1.402142808265271E-3</v>
      </c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x14ac:dyDescent="0.25">
      <c r="A50" s="10">
        <f t="shared" si="5"/>
        <v>0.71089444444444494</v>
      </c>
      <c r="B50" s="15">
        <f t="shared" si="0"/>
        <v>4833.1115511868238</v>
      </c>
      <c r="C50" s="15">
        <f t="shared" si="1"/>
        <v>4161.7204055275624</v>
      </c>
      <c r="D50" s="16">
        <f t="shared" si="2"/>
        <v>5136.2229686334731</v>
      </c>
      <c r="E50" s="16">
        <f t="shared" si="3"/>
        <v>4422.7251346293224</v>
      </c>
      <c r="F50" s="17">
        <f t="shared" si="6"/>
        <v>4100</v>
      </c>
      <c r="G50" s="17">
        <f t="shared" si="4"/>
        <v>5302</v>
      </c>
      <c r="H50" s="3"/>
      <c r="I50" s="35">
        <f t="shared" si="10"/>
        <v>600</v>
      </c>
      <c r="J50" s="6">
        <f t="shared" si="7"/>
        <v>220.9601705766363</v>
      </c>
      <c r="K50" s="24">
        <f t="shared" si="8"/>
        <v>15.959358160191051</v>
      </c>
      <c r="L50" s="25">
        <f t="shared" si="9"/>
        <v>2.7130908872324789E-3</v>
      </c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x14ac:dyDescent="0.25">
      <c r="A51" s="10">
        <f t="shared" si="5"/>
        <v>0.72823333333333384</v>
      </c>
      <c r="B51" s="15">
        <f t="shared" si="0"/>
        <v>4760.2290710348052</v>
      </c>
      <c r="C51" s="15">
        <f t="shared" si="1"/>
        <v>4244.8914227898831</v>
      </c>
      <c r="D51" s="16">
        <f t="shared" si="2"/>
        <v>5058.7696211153825</v>
      </c>
      <c r="E51" s="16">
        <f t="shared" si="3"/>
        <v>4511.1122708795592</v>
      </c>
      <c r="F51" s="17">
        <f t="shared" si="6"/>
        <v>4200</v>
      </c>
      <c r="G51" s="17">
        <f t="shared" si="4"/>
        <v>5266</v>
      </c>
      <c r="H51" s="3"/>
      <c r="I51" s="35">
        <f t="shared" si="10"/>
        <v>700</v>
      </c>
      <c r="J51" s="6">
        <f t="shared" si="7"/>
        <v>195.97195169452334</v>
      </c>
      <c r="K51" s="24">
        <f t="shared" si="8"/>
        <v>29.807226011935221</v>
      </c>
      <c r="L51" s="25">
        <f t="shared" si="9"/>
        <v>5.0672284220289873E-3</v>
      </c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x14ac:dyDescent="0.25">
      <c r="A52" s="10">
        <f t="shared" si="5"/>
        <v>0.74557222222222275</v>
      </c>
      <c r="B52" s="15">
        <f t="shared" si="0"/>
        <v>4685.9155254254829</v>
      </c>
      <c r="C52" s="15">
        <f t="shared" si="1"/>
        <v>4326.7863003130196</v>
      </c>
      <c r="D52" s="16">
        <f t="shared" si="2"/>
        <v>4979.7954580329133</v>
      </c>
      <c r="E52" s="16">
        <f t="shared" si="3"/>
        <v>4598.1432335405525</v>
      </c>
      <c r="F52" s="17">
        <f t="shared" si="6"/>
        <v>4300</v>
      </c>
      <c r="G52" s="17">
        <f t="shared" si="4"/>
        <v>5230</v>
      </c>
      <c r="H52" s="3"/>
      <c r="I52" s="35">
        <f t="shared" si="10"/>
        <v>800</v>
      </c>
      <c r="J52" s="6">
        <f t="shared" si="7"/>
        <v>172.41518611421816</v>
      </c>
      <c r="K52" s="24">
        <f t="shared" si="8"/>
        <v>53.713801907165852</v>
      </c>
      <c r="L52" s="25">
        <f t="shared" si="9"/>
        <v>9.1313463242181942E-3</v>
      </c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x14ac:dyDescent="0.25">
      <c r="A53" s="10">
        <f t="shared" si="5"/>
        <v>0.76291111111111165</v>
      </c>
      <c r="B53" s="15">
        <f t="shared" si="0"/>
        <v>4610.193255205596</v>
      </c>
      <c r="C53" s="15">
        <f t="shared" si="1"/>
        <v>4407.3804180779343</v>
      </c>
      <c r="D53" s="16">
        <f t="shared" si="2"/>
        <v>4899.3242213520743</v>
      </c>
      <c r="E53" s="16">
        <f t="shared" si="3"/>
        <v>4683.7918585343741</v>
      </c>
      <c r="F53" s="17">
        <f t="shared" si="6"/>
        <v>4400</v>
      </c>
      <c r="G53" s="17">
        <f t="shared" si="4"/>
        <v>5194</v>
      </c>
      <c r="H53" s="3"/>
      <c r="I53" s="35">
        <f t="shared" si="10"/>
        <v>900</v>
      </c>
      <c r="J53" s="6">
        <f t="shared" si="7"/>
        <v>150.30536964113253</v>
      </c>
      <c r="K53" s="24">
        <f t="shared" si="8"/>
        <v>93.355557205582542</v>
      </c>
      <c r="L53" s="25">
        <f t="shared" si="9"/>
        <v>1.5870444724949032E-2</v>
      </c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x14ac:dyDescent="0.25">
      <c r="A54" s="10">
        <f t="shared" si="5"/>
        <v>0.78025000000000055</v>
      </c>
      <c r="B54" s="15">
        <f t="shared" si="0"/>
        <v>4533.0850247261151</v>
      </c>
      <c r="C54" s="15">
        <f t="shared" si="1"/>
        <v>4486.6495471123935</v>
      </c>
      <c r="D54" s="16">
        <f t="shared" si="2"/>
        <v>4817.3801031034191</v>
      </c>
      <c r="E54" s="16">
        <f t="shared" si="3"/>
        <v>4768.0323973546256</v>
      </c>
      <c r="F54" s="17">
        <f t="shared" si="6"/>
        <v>4500</v>
      </c>
      <c r="G54" s="17">
        <f t="shared" si="4"/>
        <v>5158</v>
      </c>
      <c r="H54" s="3"/>
      <c r="I54" s="35">
        <f t="shared" si="10"/>
        <v>1000</v>
      </c>
      <c r="J54" s="6">
        <f t="shared" si="7"/>
        <v>129.6572503547477</v>
      </c>
      <c r="K54" s="24">
        <f t="shared" si="8"/>
        <v>156.43152608528396</v>
      </c>
      <c r="L54" s="25">
        <f t="shared" si="9"/>
        <v>2.6593359434498271E-2</v>
      </c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x14ac:dyDescent="0.25">
      <c r="A55" s="10">
        <f t="shared" si="5"/>
        <v>0.79758888888888946</v>
      </c>
      <c r="B55" s="15">
        <f t="shared" si="0"/>
        <v>4454.6140149985949</v>
      </c>
      <c r="C55" s="15">
        <f t="shared" si="1"/>
        <v>4564.5698567749068</v>
      </c>
      <c r="D55" s="16">
        <f t="shared" si="2"/>
        <v>4733.9877381092001</v>
      </c>
      <c r="E55" s="16">
        <f t="shared" si="3"/>
        <v>4850.8395248072002</v>
      </c>
      <c r="F55" s="17">
        <f t="shared" si="6"/>
        <v>4600</v>
      </c>
      <c r="G55" s="17">
        <f t="shared" si="4"/>
        <v>5122</v>
      </c>
      <c r="H55" s="3"/>
      <c r="I55" s="35">
        <f t="shared" si="10"/>
        <v>1100</v>
      </c>
      <c r="J55" s="6">
        <f t="shared" si="7"/>
        <v>110.48478282134784</v>
      </c>
      <c r="K55" s="24">
        <f t="shared" si="8"/>
        <v>252.63103625459294</v>
      </c>
      <c r="L55" s="25">
        <f t="shared" si="9"/>
        <v>4.2947276163280798E-2</v>
      </c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x14ac:dyDescent="0.25">
      <c r="A56" s="10">
        <f t="shared" si="5"/>
        <v>0.81492777777777836</v>
      </c>
      <c r="B56" s="15">
        <f t="shared" si="0"/>
        <v>4374.8038167262894</v>
      </c>
      <c r="C56" s="15">
        <f t="shared" si="1"/>
        <v>4641.1179219189298</v>
      </c>
      <c r="D56" s="16">
        <f t="shared" si="2"/>
        <v>4649.1721965774204</v>
      </c>
      <c r="E56" s="16">
        <f t="shared" si="3"/>
        <v>4932.1883466237859</v>
      </c>
      <c r="F56" s="17">
        <f t="shared" si="6"/>
        <v>4700</v>
      </c>
      <c r="G56" s="17">
        <f t="shared" si="4"/>
        <v>5086</v>
      </c>
      <c r="H56" s="3"/>
      <c r="I56" s="35">
        <f t="shared" si="10"/>
        <v>1200</v>
      </c>
      <c r="J56" s="6">
        <f t="shared" si="7"/>
        <v>92.801083769586512</v>
      </c>
      <c r="K56" s="24">
        <f t="shared" si="8"/>
        <v>393.08369196940612</v>
      </c>
      <c r="L56" s="25">
        <f t="shared" si="9"/>
        <v>6.6824227634799033E-2</v>
      </c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x14ac:dyDescent="0.25">
      <c r="A57" s="10">
        <f t="shared" si="5"/>
        <v>0.83226666666666727</v>
      </c>
      <c r="B57" s="15">
        <f t="shared" si="0"/>
        <v>4293.6784232120781</v>
      </c>
      <c r="C57" s="15">
        <f t="shared" si="1"/>
        <v>4716.2707299351514</v>
      </c>
      <c r="D57" s="16">
        <f t="shared" si="2"/>
        <v>4562.9589765649835</v>
      </c>
      <c r="E57" s="16">
        <f t="shared" si="3"/>
        <v>5012.0544069458219</v>
      </c>
      <c r="F57" s="17">
        <f t="shared" si="6"/>
        <v>4800</v>
      </c>
      <c r="G57" s="17">
        <f t="shared" si="4"/>
        <v>5050</v>
      </c>
      <c r="H57" s="3"/>
      <c r="I57" s="35">
        <f t="shared" si="10"/>
        <v>1300</v>
      </c>
      <c r="J57" s="6">
        <f t="shared" si="7"/>
        <v>76.618389534978633</v>
      </c>
      <c r="K57" s="24">
        <f t="shared" si="8"/>
        <v>589.0964378408429</v>
      </c>
      <c r="L57" s="25">
        <f t="shared" si="9"/>
        <v>0.10014639443294329</v>
      </c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x14ac:dyDescent="0.25">
      <c r="A58" s="10">
        <f t="shared" si="5"/>
        <v>0.84960555555555617</v>
      </c>
      <c r="B58" s="15">
        <f t="shared" si="0"/>
        <v>4211.2622231453797</v>
      </c>
      <c r="C58" s="15">
        <f t="shared" si="1"/>
        <v>4790.0056876697581</v>
      </c>
      <c r="D58" s="16">
        <f t="shared" si="2"/>
        <v>4475.3739963122271</v>
      </c>
      <c r="E58" s="16">
        <f t="shared" si="3"/>
        <v>5090.4136956766424</v>
      </c>
      <c r="F58" s="17">
        <f t="shared" si="6"/>
        <v>4900</v>
      </c>
      <c r="G58" s="17">
        <f t="shared" si="4"/>
        <v>5014</v>
      </c>
      <c r="H58" s="3"/>
      <c r="I58" s="35">
        <f t="shared" si="10"/>
        <v>1400</v>
      </c>
      <c r="J58" s="6">
        <f t="shared" si="7"/>
        <v>61.948015576880607</v>
      </c>
      <c r="K58" s="24">
        <f t="shared" si="8"/>
        <v>850.09597143384565</v>
      </c>
      <c r="L58" s="25">
        <f t="shared" si="9"/>
        <v>0.14451631514375377</v>
      </c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x14ac:dyDescent="0.25">
      <c r="A59" s="10">
        <f t="shared" si="5"/>
        <v>0.86694444444444507</v>
      </c>
      <c r="B59" s="15">
        <f t="shared" si="0"/>
        <v>4127.5799932701857</v>
      </c>
      <c r="C59" s="15">
        <f t="shared" si="1"/>
        <v>4862.3006282166161</v>
      </c>
      <c r="D59" s="16">
        <f t="shared" si="2"/>
        <v>4386.4435864511315</v>
      </c>
      <c r="E59" s="16">
        <f t="shared" si="3"/>
        <v>5167.242655699627</v>
      </c>
      <c r="F59" s="17">
        <f t="shared" si="6"/>
        <v>5000</v>
      </c>
      <c r="G59" s="17">
        <f t="shared" si="4"/>
        <v>4978</v>
      </c>
      <c r="H59" s="3"/>
      <c r="I59" s="35">
        <f t="shared" si="10"/>
        <v>1500</v>
      </c>
      <c r="J59" s="6">
        <f t="shared" si="7"/>
        <v>48.800318365436397</v>
      </c>
      <c r="K59" s="24">
        <f t="shared" si="8"/>
        <v>1180.9112686253682</v>
      </c>
      <c r="L59" s="25">
        <f t="shared" si="9"/>
        <v>0.20075491566631259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x14ac:dyDescent="0.25">
      <c r="A60" s="10">
        <f t="shared" si="5"/>
        <v>0.88428333333333398</v>
      </c>
      <c r="B60" s="15">
        <f t="shared" si="0"/>
        <v>4042.6568909364423</v>
      </c>
      <c r="C60" s="15">
        <f t="shared" si="1"/>
        <v>4933.1338175812843</v>
      </c>
      <c r="D60" s="16">
        <f t="shared" si="2"/>
        <v>4296.1944820895587</v>
      </c>
      <c r="E60" s="16">
        <f t="shared" si="3"/>
        <v>5242.5181899601666</v>
      </c>
      <c r="F60" s="17">
        <f t="shared" si="6"/>
        <v>5100</v>
      </c>
      <c r="G60" s="17">
        <f t="shared" si="4"/>
        <v>4942</v>
      </c>
      <c r="H60" s="3"/>
      <c r="I60" s="35">
        <f t="shared" si="10"/>
        <v>1600</v>
      </c>
      <c r="J60" s="6">
        <f t="shared" si="7"/>
        <v>37.184659926130735</v>
      </c>
      <c r="K60" s="24">
        <f t="shared" si="8"/>
        <v>1578.8202058644126</v>
      </c>
      <c r="L60" s="25">
        <f t="shared" si="9"/>
        <v>0.26839943499695018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x14ac:dyDescent="0.25">
      <c r="A61" s="10">
        <f t="shared" si="5"/>
        <v>0.90162222222222288</v>
      </c>
      <c r="B61" s="15">
        <f t="shared" si="0"/>
        <v>3956.518446537008</v>
      </c>
      <c r="C61" s="15">
        <f t="shared" si="1"/>
        <v>5002.4839612149062</v>
      </c>
      <c r="D61" s="16">
        <f t="shared" si="2"/>
        <v>4204.6538147738847</v>
      </c>
      <c r="E61" s="16">
        <f t="shared" si="3"/>
        <v>5316.2176684093192</v>
      </c>
      <c r="F61" s="17">
        <f t="shared" si="6"/>
        <v>5200</v>
      </c>
      <c r="G61" s="17">
        <f t="shared" si="4"/>
        <v>4906</v>
      </c>
      <c r="H61" s="3"/>
      <c r="I61" s="35">
        <f t="shared" si="10"/>
        <v>1700</v>
      </c>
      <c r="J61" s="6">
        <f t="shared" si="7"/>
        <v>27.109375316007572</v>
      </c>
      <c r="K61" s="24">
        <f t="shared" si="8"/>
        <v>2031.0643748273671</v>
      </c>
      <c r="L61" s="25">
        <f t="shared" si="9"/>
        <v>0.34528094372065243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x14ac:dyDescent="0.25">
      <c r="A62" s="10">
        <f t="shared" si="5"/>
        <v>0.91896111111111178</v>
      </c>
      <c r="B62" s="15">
        <f t="shared" si="0"/>
        <v>3869.1905558324615</v>
      </c>
      <c r="C62" s="15">
        <f t="shared" si="1"/>
        <v>5070.3302104159729</v>
      </c>
      <c r="D62" s="16">
        <f t="shared" si="2"/>
        <v>4111.8491043324593</v>
      </c>
      <c r="E62" s="16">
        <f t="shared" si="3"/>
        <v>5388.3189348070655</v>
      </c>
      <c r="F62" s="17">
        <f t="shared" si="6"/>
        <v>5300</v>
      </c>
      <c r="G62" s="17">
        <f t="shared" si="4"/>
        <v>4870</v>
      </c>
      <c r="H62" s="3"/>
      <c r="I62" s="35">
        <f t="shared" si="10"/>
        <v>1800</v>
      </c>
      <c r="J62" s="6">
        <f t="shared" si="7"/>
        <v>18.581743288401412</v>
      </c>
      <c r="K62" s="24">
        <f t="shared" si="8"/>
        <v>2513.687450647114</v>
      </c>
      <c r="L62" s="25">
        <f t="shared" si="9"/>
        <v>0.42732686661000935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25">
      <c r="A63" s="10">
        <f t="shared" si="5"/>
        <v>0.93630000000000069</v>
      </c>
      <c r="B63" s="15">
        <f t="shared" si="0"/>
        <v>3780.6994721660735</v>
      </c>
      <c r="C63" s="15">
        <f t="shared" si="1"/>
        <v>5136.6521685980624</v>
      </c>
      <c r="D63" s="16">
        <f t="shared" si="2"/>
        <v>4017.8082506023279</v>
      </c>
      <c r="E63" s="16">
        <f t="shared" si="3"/>
        <v>5458.8003133831398</v>
      </c>
      <c r="F63" s="17">
        <f t="shared" si="6"/>
        <v>5400</v>
      </c>
      <c r="G63" s="17">
        <f t="shared" si="4"/>
        <v>4834</v>
      </c>
      <c r="H63" s="3"/>
      <c r="I63" s="35">
        <f t="shared" si="10"/>
        <v>1900</v>
      </c>
      <c r="J63" s="6">
        <f t="shared" si="7"/>
        <v>11.607960382229976</v>
      </c>
      <c r="K63" s="24">
        <f t="shared" si="8"/>
        <v>2992.4586831793231</v>
      </c>
      <c r="L63" s="25">
        <f t="shared" si="9"/>
        <v>0.50871797614048497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25">
      <c r="A64" s="10">
        <f t="shared" si="5"/>
        <v>0.95363888888888959</v>
      </c>
      <c r="B64" s="15">
        <f t="shared" si="0"/>
        <v>3691.071798571274</v>
      </c>
      <c r="C64" s="15">
        <f t="shared" si="1"/>
        <v>5201.4298974216526</v>
      </c>
      <c r="D64" s="16">
        <f t="shared" si="2"/>
        <v>3922.5595250417205</v>
      </c>
      <c r="E64" s="16">
        <f t="shared" si="3"/>
        <v>5527.6406153533962</v>
      </c>
      <c r="F64" s="17">
        <f t="shared" si="6"/>
        <v>5500</v>
      </c>
      <c r="G64" s="17">
        <f t="shared" si="4"/>
        <v>4798</v>
      </c>
      <c r="H64" s="3"/>
      <c r="I64" s="35">
        <f t="shared" si="10"/>
        <v>2000</v>
      </c>
      <c r="J64" s="6">
        <f t="shared" si="7"/>
        <v>6.1931186477613664</v>
      </c>
      <c r="K64" s="24">
        <f t="shared" si="8"/>
        <v>3426.2500900795326</v>
      </c>
      <c r="L64" s="25">
        <f t="shared" si="9"/>
        <v>0.58246251531352056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x14ac:dyDescent="0.25">
      <c r="A65" s="10">
        <f t="shared" si="5"/>
        <v>0.97097777777777849</v>
      </c>
      <c r="B65" s="15">
        <f t="shared" si="0"/>
        <v>3600.3344797739974</v>
      </c>
      <c r="C65" s="15">
        <f t="shared" si="1"/>
        <v>5264.6439227881783</v>
      </c>
      <c r="D65" s="16">
        <f t="shared" si="2"/>
        <v>3826.1315622308175</v>
      </c>
      <c r="E65" s="16">
        <f t="shared" si="3"/>
        <v>5594.819145289789</v>
      </c>
      <c r="F65" s="17">
        <f t="shared" si="6"/>
        <v>5600</v>
      </c>
      <c r="G65" s="17">
        <f t="shared" si="4"/>
        <v>4762</v>
      </c>
      <c r="H65" s="3"/>
      <c r="I65" s="35">
        <f t="shared" si="10"/>
        <v>2100</v>
      </c>
      <c r="J65" s="6">
        <f t="shared" si="7"/>
        <v>2.3411871935886666</v>
      </c>
      <c r="K65" s="24">
        <f t="shared" si="8"/>
        <v>3772.6009897443305</v>
      </c>
      <c r="L65" s="25">
        <f t="shared" si="9"/>
        <v>0.64134216825653623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x14ac:dyDescent="0.25">
      <c r="A66" s="10">
        <f t="shared" si="5"/>
        <v>0.9883166666666674</v>
      </c>
      <c r="B66" s="15">
        <f t="shared" si="0"/>
        <v>3508.5147940922989</v>
      </c>
      <c r="C66" s="15">
        <f t="shared" si="1"/>
        <v>5326.275240694521</v>
      </c>
      <c r="D66" s="16">
        <f t="shared" si="2"/>
        <v>3728.5533512633428</v>
      </c>
      <c r="E66" s="16">
        <f t="shared" si="3"/>
        <v>5660.3157073420289</v>
      </c>
      <c r="F66" s="17">
        <f t="shared" si="6"/>
        <v>5700</v>
      </c>
      <c r="G66" s="17">
        <f t="shared" si="4"/>
        <v>4726</v>
      </c>
      <c r="H66" s="3"/>
      <c r="I66" s="35">
        <f t="shared" si="10"/>
        <v>2200</v>
      </c>
      <c r="J66" s="6">
        <f t="shared" si="7"/>
        <v>5.4997709597046196E-2</v>
      </c>
      <c r="K66" s="24">
        <f t="shared" si="8"/>
        <v>3994.5040082431105</v>
      </c>
      <c r="L66" s="25">
        <f t="shared" si="9"/>
        <v>0.67906568140132884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x14ac:dyDescent="0.25">
      <c r="A67" s="10">
        <f t="shared" si="5"/>
        <v>1.0056555555555562</v>
      </c>
      <c r="B67" s="15">
        <f t="shared" si="0"/>
        <v>3415.6403452356903</v>
      </c>
      <c r="C67" s="15">
        <f t="shared" si="1"/>
        <v>5386.3053229461675</v>
      </c>
      <c r="D67" s="16">
        <f t="shared" si="2"/>
        <v>3629.8542270315943</v>
      </c>
      <c r="E67" s="16">
        <f t="shared" si="3"/>
        <v>5724.11061130905</v>
      </c>
      <c r="F67" s="17">
        <f t="shared" si="6"/>
        <v>5800</v>
      </c>
      <c r="G67" s="17">
        <f t="shared" si="4"/>
        <v>4690</v>
      </c>
      <c r="H67" s="3"/>
      <c r="I67" s="35">
        <f t="shared" si="10"/>
        <v>2300</v>
      </c>
      <c r="J67" s="6">
        <f t="shared" si="7"/>
        <v>-0.6637659115194765</v>
      </c>
      <c r="K67" s="24">
        <f t="shared" si="8"/>
        <v>4066.9303816198726</v>
      </c>
      <c r="L67" s="25">
        <f t="shared" si="9"/>
        <v>0.69137816487537829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x14ac:dyDescent="0.25">
      <c r="A68" s="10">
        <f t="shared" si="5"/>
        <v>1.022994444444445</v>
      </c>
      <c r="B68" s="15">
        <f t="shared" si="0"/>
        <v>3321.7390540066444</v>
      </c>
      <c r="C68" s="15">
        <f t="shared" si="1"/>
        <v>5444.7161227273409</v>
      </c>
      <c r="D68" s="16">
        <f t="shared" si="2"/>
        <v>3530.0638614075001</v>
      </c>
      <c r="E68" s="16">
        <f t="shared" si="3"/>
        <v>5786.1846785584694</v>
      </c>
      <c r="F68" s="17">
        <f t="shared" si="6"/>
        <v>5900</v>
      </c>
      <c r="G68" s="17">
        <f t="shared" si="4"/>
        <v>4654</v>
      </c>
      <c r="H68" s="3"/>
      <c r="I68" s="35">
        <f t="shared" si="10"/>
        <v>2400</v>
      </c>
      <c r="J68" s="6">
        <f t="shared" si="7"/>
        <v>0.18542623427583749</v>
      </c>
      <c r="K68" s="24">
        <f t="shared" si="8"/>
        <v>3981.5002888484078</v>
      </c>
      <c r="L68" s="25">
        <f t="shared" si="9"/>
        <v>0.67685504910422933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x14ac:dyDescent="0.25">
      <c r="A69" s="10">
        <f t="shared" si="5"/>
        <v>1.0403333333333338</v>
      </c>
      <c r="B69" s="15">
        <f t="shared" si="0"/>
        <v>3226.839149906782</v>
      </c>
      <c r="C69" s="15">
        <f t="shared" si="1"/>
        <v>5501.4900800263986</v>
      </c>
      <c r="D69" s="16">
        <f t="shared" si="2"/>
        <v>3429.2122543223845</v>
      </c>
      <c r="E69" s="16">
        <f t="shared" si="3"/>
        <v>5846.5192477922437</v>
      </c>
      <c r="F69" s="17">
        <f t="shared" si="6"/>
        <v>6000</v>
      </c>
      <c r="G69" s="17">
        <f t="shared" si="4"/>
        <v>4618</v>
      </c>
      <c r="H69" s="3"/>
      <c r="I69" s="35">
        <f t="shared" si="10"/>
        <v>2500</v>
      </c>
      <c r="J69" s="6">
        <f t="shared" si="7"/>
        <v>2.6019481109133267</v>
      </c>
      <c r="K69" s="24">
        <f t="shared" si="8"/>
        <v>3748.087306819722</v>
      </c>
      <c r="L69" s="25">
        <f t="shared" si="9"/>
        <v>0.63717484215935272</v>
      </c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x14ac:dyDescent="0.25">
      <c r="A70" s="10">
        <f t="shared" si="5"/>
        <v>1.0576722222222226</v>
      </c>
      <c r="B70" s="15">
        <f t="shared" si="0"/>
        <v>3130.9691626502486</v>
      </c>
      <c r="C70" s="15">
        <f t="shared" si="1"/>
        <v>5556.6101269148985</v>
      </c>
      <c r="D70" s="16">
        <f t="shared" si="2"/>
        <v>3327.3297247481005</v>
      </c>
      <c r="E70" s="16">
        <f t="shared" si="3"/>
        <v>5905.0961806568175</v>
      </c>
      <c r="F70" s="17">
        <f t="shared" si="6"/>
        <v>6100</v>
      </c>
      <c r="G70" s="17">
        <f t="shared" si="4"/>
        <v>4582</v>
      </c>
      <c r="H70" s="3"/>
      <c r="I70" s="35">
        <f t="shared" si="10"/>
        <v>2600</v>
      </c>
      <c r="J70" s="6">
        <f t="shared" si="7"/>
        <v>6.584020047528611</v>
      </c>
      <c r="K70" s="24">
        <f t="shared" si="8"/>
        <v>3392.9300171434038</v>
      </c>
      <c r="L70" s="25">
        <f t="shared" si="9"/>
        <v>0.57679810291437861</v>
      </c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x14ac:dyDescent="0.25">
      <c r="A71" s="10">
        <f t="shared" si="5"/>
        <v>1.0750111111111114</v>
      </c>
      <c r="B71" s="15">
        <f t="shared" si="0"/>
        <v>3034.1579135868369</v>
      </c>
      <c r="C71" s="15">
        <f t="shared" si="1"/>
        <v>5610.059692678713</v>
      </c>
      <c r="D71" s="16">
        <f t="shared" si="2"/>
        <v>3224.4469015822488</v>
      </c>
      <c r="E71" s="16">
        <f t="shared" si="3"/>
        <v>5961.8978671960358</v>
      </c>
      <c r="F71" s="17">
        <f t="shared" si="6"/>
        <v>6200</v>
      </c>
      <c r="G71" s="17">
        <f t="shared" si="4"/>
        <v>4546</v>
      </c>
      <c r="H71" s="3"/>
      <c r="I71" s="35">
        <f t="shared" si="10"/>
        <v>2700</v>
      </c>
      <c r="J71" s="6">
        <f t="shared" si="7"/>
        <v>12.128715280759025</v>
      </c>
      <c r="K71" s="24">
        <f t="shared" si="8"/>
        <v>2953.7527457539154</v>
      </c>
      <c r="L71" s="25">
        <f t="shared" si="9"/>
        <v>0.50213796677816569</v>
      </c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x14ac:dyDescent="0.25">
      <c r="A72" s="10">
        <f t="shared" si="5"/>
        <v>1.0923500000000002</v>
      </c>
      <c r="B72" s="15">
        <f t="shared" si="0"/>
        <v>2936.4345070374411</v>
      </c>
      <c r="C72" s="15">
        <f t="shared" si="1"/>
        <v>5661.8227087996829</v>
      </c>
      <c r="D72" s="16">
        <f t="shared" si="2"/>
        <v>3120.5947144402285</v>
      </c>
      <c r="E72" s="16">
        <f t="shared" si="3"/>
        <v>6016.9072311452264</v>
      </c>
      <c r="F72" s="17">
        <f t="shared" si="6"/>
        <v>6300</v>
      </c>
      <c r="G72" s="17">
        <f t="shared" si="4"/>
        <v>4510</v>
      </c>
      <c r="H72" s="3"/>
      <c r="I72" s="35">
        <f t="shared" si="10"/>
        <v>2800</v>
      </c>
      <c r="J72" s="6">
        <f t="shared" si="7"/>
        <v>19.231970678036305</v>
      </c>
      <c r="K72" s="24">
        <f t="shared" si="8"/>
        <v>2473.1560651465006</v>
      </c>
      <c r="L72" s="25">
        <f t="shared" si="9"/>
        <v>0.42043653107490514</v>
      </c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x14ac:dyDescent="0.25">
      <c r="A73" s="10">
        <f t="shared" si="5"/>
        <v>1.1096888888888889</v>
      </c>
      <c r="B73" s="15">
        <f t="shared" si="0"/>
        <v>2837.8283215444376</v>
      </c>
      <c r="C73" s="15">
        <f t="shared" si="1"/>
        <v>5711.8836137862863</v>
      </c>
      <c r="D73" s="16">
        <f t="shared" si="2"/>
        <v>3015.804384356883</v>
      </c>
      <c r="E73" s="16">
        <f t="shared" si="3"/>
        <v>6070.1077350648238</v>
      </c>
      <c r="F73" s="17">
        <f t="shared" si="6"/>
        <v>6400</v>
      </c>
      <c r="G73" s="17">
        <f t="shared" si="4"/>
        <v>4474</v>
      </c>
      <c r="H73" s="3"/>
      <c r="I73" s="35">
        <f t="shared" si="10"/>
        <v>2900</v>
      </c>
      <c r="J73" s="6">
        <f t="shared" si="7"/>
        <v>27.888601550504063</v>
      </c>
      <c r="K73" s="24">
        <f t="shared" si="8"/>
        <v>1991.8808086502563</v>
      </c>
      <c r="L73" s="25">
        <f t="shared" si="9"/>
        <v>0.33861973747054358</v>
      </c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x14ac:dyDescent="0.25">
      <c r="A74" s="10">
        <f t="shared" si="5"/>
        <v>1.1270277777777777</v>
      </c>
      <c r="B74" s="15">
        <f t="shared" ref="B74:B137" si="11">$B$2*COS(A74)</f>
        <v>2738.3690010396263</v>
      </c>
      <c r="C74" s="15">
        <f t="shared" ref="C74:C137" si="12">$B$2*SIN(A74)</f>
        <v>5760.2273578518789</v>
      </c>
      <c r="D74" s="16">
        <f t="shared" ref="D74:D137" si="13">($B$2+$B$4)*COS(A74)</f>
        <v>2910.1074144005311</v>
      </c>
      <c r="E74" s="16">
        <f t="shared" ref="E74:E137" si="14">($B$2+$B$4)*SIN(A74)</f>
        <v>6121.4833853120163</v>
      </c>
      <c r="F74" s="17">
        <f t="shared" si="6"/>
        <v>6500</v>
      </c>
      <c r="G74" s="17">
        <f t="shared" ref="G74:G137" si="15">($J$4*F74+$B$2+$B$4)</f>
        <v>4438</v>
      </c>
      <c r="H74" s="3"/>
      <c r="I74" s="35">
        <f t="shared" si="10"/>
        <v>3000</v>
      </c>
      <c r="J74" s="6">
        <f t="shared" si="7"/>
        <v>38.092320430258951</v>
      </c>
      <c r="K74" s="24">
        <f t="shared" si="8"/>
        <v>1543.3978011536203</v>
      </c>
      <c r="L74" s="25">
        <f t="shared" si="9"/>
        <v>0.26237762619611543</v>
      </c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x14ac:dyDescent="0.25">
      <c r="A75" s="10">
        <f t="shared" ref="A75:A138" si="16">(A74+6.242*(1/360))</f>
        <v>1.1443666666666665</v>
      </c>
      <c r="B75" s="15">
        <f t="shared" si="11"/>
        <v>2638.0864459323911</v>
      </c>
      <c r="C75" s="15">
        <f t="shared" si="12"/>
        <v>5806.8394074391108</v>
      </c>
      <c r="D75" s="16">
        <f t="shared" si="13"/>
        <v>2803.5355802022182</v>
      </c>
      <c r="E75" s="16">
        <f t="shared" si="14"/>
        <v>6171.0187368489014</v>
      </c>
      <c r="F75" s="17">
        <f t="shared" ref="F75:F138" si="17">(F74+100)</f>
        <v>6600</v>
      </c>
      <c r="G75" s="17">
        <f t="shared" si="15"/>
        <v>4402</v>
      </c>
      <c r="H75" s="3"/>
      <c r="I75" s="35">
        <f t="shared" si="10"/>
        <v>3100</v>
      </c>
      <c r="J75" s="6">
        <f t="shared" si="7"/>
        <v>49.83575965453656</v>
      </c>
      <c r="K75" s="24">
        <f t="shared" si="8"/>
        <v>1150.734425902373</v>
      </c>
      <c r="L75" s="25">
        <f t="shared" si="9"/>
        <v>0.19562485240340344</v>
      </c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x14ac:dyDescent="0.25">
      <c r="A76" s="10">
        <f t="shared" si="16"/>
        <v>1.1617055555555553</v>
      </c>
      <c r="B76" s="15">
        <f t="shared" si="11"/>
        <v>2537.0108041207509</v>
      </c>
      <c r="C76" s="15">
        <f t="shared" si="12"/>
        <v>5851.7057495891386</v>
      </c>
      <c r="D76" s="16">
        <f t="shared" si="13"/>
        <v>2696.1209204030179</v>
      </c>
      <c r="E76" s="16">
        <f t="shared" si="14"/>
        <v>6218.6988978857289</v>
      </c>
      <c r="F76" s="17">
        <f t="shared" si="17"/>
        <v>6700</v>
      </c>
      <c r="G76" s="17">
        <f t="shared" si="15"/>
        <v>4366</v>
      </c>
      <c r="H76" s="3"/>
      <c r="I76" s="35">
        <f t="shared" si="10"/>
        <v>3200</v>
      </c>
      <c r="J76" s="6">
        <f t="shared" si="7"/>
        <v>63.110497569738072</v>
      </c>
      <c r="K76" s="24">
        <f t="shared" si="8"/>
        <v>825.74598404703977</v>
      </c>
      <c r="L76" s="25">
        <f t="shared" si="9"/>
        <v>0.14037681728799675</v>
      </c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x14ac:dyDescent="0.25">
      <c r="A77" s="10">
        <f t="shared" si="16"/>
        <v>1.1790444444444441</v>
      </c>
      <c r="B77" s="15">
        <f t="shared" si="11"/>
        <v>2435.1724619280139</v>
      </c>
      <c r="C77" s="15">
        <f t="shared" si="12"/>
        <v>5894.8128961543352</v>
      </c>
      <c r="D77" s="16">
        <f t="shared" si="13"/>
        <v>2587.8957270222763</v>
      </c>
      <c r="E77" s="16">
        <f t="shared" si="14"/>
        <v>6264.509534357805</v>
      </c>
      <c r="F77" s="17">
        <f t="shared" si="17"/>
        <v>6800</v>
      </c>
      <c r="G77" s="17">
        <f t="shared" si="15"/>
        <v>4330</v>
      </c>
      <c r="H77" s="3"/>
      <c r="I77" s="35">
        <f t="shared" si="10"/>
        <v>3300</v>
      </c>
      <c r="J77" s="6">
        <f t="shared" si="7"/>
        <v>77.907088141259919</v>
      </c>
      <c r="K77" s="24">
        <f t="shared" si="8"/>
        <v>570.41971762593323</v>
      </c>
      <c r="L77" s="25">
        <f t="shared" si="9"/>
        <v>9.6971351996408647E-2</v>
      </c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x14ac:dyDescent="0.25">
      <c r="A78" s="10">
        <f t="shared" si="16"/>
        <v>1.1963833333333329</v>
      </c>
      <c r="B78" s="15">
        <f t="shared" si="11"/>
        <v>2332.6020349677497</v>
      </c>
      <c r="C78" s="15">
        <f t="shared" si="12"/>
        <v>5936.1478878532262</v>
      </c>
      <c r="D78" s="16">
        <f t="shared" si="13"/>
        <v>2478.8925357496719</v>
      </c>
      <c r="E78" s="16">
        <f t="shared" si="14"/>
        <v>6308.4368742347397</v>
      </c>
      <c r="F78" s="17">
        <f t="shared" si="17"/>
        <v>6900</v>
      </c>
      <c r="G78" s="17">
        <f t="shared" si="15"/>
        <v>4294</v>
      </c>
      <c r="H78" s="3"/>
      <c r="I78" s="35">
        <f t="shared" si="10"/>
        <v>3400</v>
      </c>
      <c r="J78" s="6">
        <f t="shared" si="7"/>
        <v>94.215093731204433</v>
      </c>
      <c r="K78" s="24">
        <f t="shared" si="8"/>
        <v>379.43082345040966</v>
      </c>
      <c r="L78" s="25">
        <f t="shared" si="9"/>
        <v>6.4503239986569649E-2</v>
      </c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x14ac:dyDescent="0.25">
      <c r="A79" s="10">
        <f t="shared" si="16"/>
        <v>1.2137222222222217</v>
      </c>
      <c r="B79" s="15">
        <f t="shared" si="11"/>
        <v>2229.3303589398315</v>
      </c>
      <c r="C79" s="15">
        <f t="shared" si="12"/>
        <v>5975.6982981664332</v>
      </c>
      <c r="D79" s="16">
        <f t="shared" si="13"/>
        <v>2369.1441161640291</v>
      </c>
      <c r="E79" s="16">
        <f t="shared" si="14"/>
        <v>6350.4677116607218</v>
      </c>
      <c r="F79" s="17">
        <f t="shared" si="17"/>
        <v>7000</v>
      </c>
      <c r="G79" s="17">
        <f t="shared" si="15"/>
        <v>4258</v>
      </c>
      <c r="H79" s="3"/>
      <c r="I79" s="35">
        <f t="shared" si="10"/>
        <v>3500</v>
      </c>
      <c r="J79" s="6">
        <f t="shared" si="7"/>
        <v>112.02312078558771</v>
      </c>
      <c r="K79" s="24">
        <f t="shared" si="8"/>
        <v>243.09969348518976</v>
      </c>
      <c r="L79" s="25">
        <f t="shared" si="9"/>
        <v>4.1326947892482264E-2</v>
      </c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x14ac:dyDescent="0.25">
      <c r="A80" s="10">
        <f t="shared" si="16"/>
        <v>1.2310611111111105</v>
      </c>
      <c r="B80" s="15">
        <f t="shared" si="11"/>
        <v>2125.388480360315</v>
      </c>
      <c r="C80" s="15">
        <f t="shared" si="12"/>
        <v>6013.4522370724517</v>
      </c>
      <c r="D80" s="16">
        <f t="shared" si="13"/>
        <v>2258.6834618818148</v>
      </c>
      <c r="E80" s="16">
        <f t="shared" si="14"/>
        <v>6390.5894109245965</v>
      </c>
      <c r="F80" s="17">
        <f t="shared" si="17"/>
        <v>7100</v>
      </c>
      <c r="G80" s="17">
        <f t="shared" si="15"/>
        <v>4222</v>
      </c>
      <c r="H80" s="3"/>
      <c r="I80" s="35">
        <f t="shared" si="10"/>
        <v>3600</v>
      </c>
      <c r="J80" s="6">
        <f t="shared" si="7"/>
        <v>131.31885815566511</v>
      </c>
      <c r="K80" s="24">
        <f t="shared" si="8"/>
        <v>150.06644853080059</v>
      </c>
      <c r="L80" s="25">
        <f t="shared" si="9"/>
        <v>2.5511296250236102E-2</v>
      </c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x14ac:dyDescent="0.25">
      <c r="A81" s="10">
        <f t="shared" si="16"/>
        <v>1.2483999999999993</v>
      </c>
      <c r="B81" s="15">
        <f t="shared" si="11"/>
        <v>2020.8076472279379</v>
      </c>
      <c r="C81" s="15">
        <f t="shared" si="12"/>
        <v>6049.3983546221425</v>
      </c>
      <c r="D81" s="16">
        <f t="shared" si="13"/>
        <v>2147.543780638282</v>
      </c>
      <c r="E81" s="16">
        <f t="shared" si="14"/>
        <v>6428.789910258527</v>
      </c>
      <c r="F81" s="17">
        <f t="shared" si="17"/>
        <v>7200</v>
      </c>
      <c r="G81" s="17">
        <f t="shared" si="15"/>
        <v>4186</v>
      </c>
      <c r="H81" s="3"/>
      <c r="I81" s="35">
        <f t="shared" si="10"/>
        <v>3700</v>
      </c>
      <c r="J81" s="6">
        <f t="shared" si="7"/>
        <v>152.08911776481364</v>
      </c>
      <c r="K81" s="24">
        <f t="shared" si="8"/>
        <v>89.283946026492004</v>
      </c>
      <c r="L81" s="25">
        <f t="shared" si="9"/>
        <v>1.5178270824503641E-2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x14ac:dyDescent="0.25">
      <c r="A82" s="10">
        <f t="shared" si="16"/>
        <v>1.2657388888888881</v>
      </c>
      <c r="B82" s="15">
        <f t="shared" si="11"/>
        <v>1915.6192996300485</v>
      </c>
      <c r="C82" s="15">
        <f t="shared" si="12"/>
        <v>6083.5258443508628</v>
      </c>
      <c r="D82" s="16">
        <f t="shared" si="13"/>
        <v>2035.7584843042441</v>
      </c>
      <c r="E82" s="16">
        <f t="shared" si="14"/>
        <v>6465.0577254641184</v>
      </c>
      <c r="F82" s="17">
        <f t="shared" si="17"/>
        <v>7300</v>
      </c>
      <c r="G82" s="17">
        <f t="shared" si="15"/>
        <v>4150</v>
      </c>
      <c r="H82" s="3"/>
      <c r="I82" s="35">
        <f t="shared" si="10"/>
        <v>3800</v>
      </c>
      <c r="J82" s="6">
        <f t="shared" si="7"/>
        <v>174.31987732283324</v>
      </c>
      <c r="K82" s="24">
        <f t="shared" si="8"/>
        <v>51.216037070343162</v>
      </c>
      <c r="L82" s="25">
        <f t="shared" si="9"/>
        <v>8.7067263019583382E-3</v>
      </c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x14ac:dyDescent="0.25">
      <c r="A83" s="10">
        <f t="shared" si="16"/>
        <v>1.2830777777777769</v>
      </c>
      <c r="B83" s="15">
        <f t="shared" si="11"/>
        <v>1809.8550602907874</v>
      </c>
      <c r="C83" s="15">
        <f t="shared" si="12"/>
        <v>6115.8244465272082</v>
      </c>
      <c r="D83" s="16">
        <f t="shared" si="13"/>
        <v>1923.3611788414796</v>
      </c>
      <c r="E83" s="16">
        <f t="shared" si="14"/>
        <v>6499.381953364913</v>
      </c>
      <c r="F83" s="17">
        <f t="shared" si="17"/>
        <v>7400</v>
      </c>
      <c r="G83" s="17">
        <f t="shared" si="15"/>
        <v>4114</v>
      </c>
      <c r="H83" s="3"/>
      <c r="I83" s="35">
        <f t="shared" si="10"/>
        <v>3900</v>
      </c>
      <c r="J83" s="6">
        <f t="shared" si="7"/>
        <v>197.99632478374951</v>
      </c>
      <c r="K83" s="24">
        <f t="shared" si="8"/>
        <v>28.336239141769028</v>
      </c>
      <c r="L83" s="25">
        <f t="shared" si="9"/>
        <v>4.8171606541007354E-3</v>
      </c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x14ac:dyDescent="0.25">
      <c r="A84" s="10">
        <f t="shared" si="16"/>
        <v>1.3004166666666657</v>
      </c>
      <c r="B84" s="15">
        <f t="shared" si="11"/>
        <v>1703.5467250643617</v>
      </c>
      <c r="C84" s="15">
        <f t="shared" si="12"/>
        <v>6146.2844512373886</v>
      </c>
      <c r="D84" s="16">
        <f t="shared" si="13"/>
        <v>1810.3856541997873</v>
      </c>
      <c r="E84" s="16">
        <f t="shared" si="14"/>
        <v>6531.752275084199</v>
      </c>
      <c r="F84" s="17">
        <f t="shared" si="17"/>
        <v>7500</v>
      </c>
      <c r="G84" s="17">
        <f t="shared" si="15"/>
        <v>4078</v>
      </c>
      <c r="H84" s="3"/>
      <c r="I84" s="35">
        <f t="shared" si="10"/>
        <v>4000</v>
      </c>
      <c r="J84" s="6">
        <f t="shared" si="7"/>
        <v>223.10290424099185</v>
      </c>
      <c r="K84" s="24">
        <f t="shared" si="8"/>
        <v>15.126936580142619</v>
      </c>
      <c r="L84" s="25">
        <f t="shared" si="9"/>
        <v>2.5715792186242455E-3</v>
      </c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x14ac:dyDescent="0.25">
      <c r="A85" s="10">
        <f t="shared" si="16"/>
        <v>1.3177555555555545</v>
      </c>
      <c r="B85" s="15">
        <f t="shared" si="11"/>
        <v>1596.7262533762732</v>
      </c>
      <c r="C85" s="15">
        <f t="shared" si="12"/>
        <v>6174.8967013043193</v>
      </c>
      <c r="D85" s="16">
        <f t="shared" si="13"/>
        <v>1696.8658741587301</v>
      </c>
      <c r="E85" s="16">
        <f t="shared" si="14"/>
        <v>6562.1589591471748</v>
      </c>
      <c r="F85" s="17">
        <f t="shared" si="17"/>
        <v>7600</v>
      </c>
      <c r="G85" s="17">
        <f t="shared" si="15"/>
        <v>4042</v>
      </c>
      <c r="H85" s="3"/>
      <c r="I85" s="35">
        <f t="shared" si="10"/>
        <v>4100</v>
      </c>
      <c r="J85" s="6">
        <f t="shared" si="7"/>
        <v>249.62336295510431</v>
      </c>
      <c r="K85" s="24">
        <f t="shared" si="8"/>
        <v>7.7948679827738721</v>
      </c>
      <c r="L85" s="25">
        <f t="shared" si="9"/>
        <v>1.3251275570715583E-3</v>
      </c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x14ac:dyDescent="0.25">
      <c r="A86" s="10">
        <f t="shared" si="16"/>
        <v>1.3350944444444433</v>
      </c>
      <c r="B86" s="15">
        <f t="shared" si="11"/>
        <v>1489.4257586153703</v>
      </c>
      <c r="C86" s="15">
        <f t="shared" si="12"/>
        <v>6201.6525950405376</v>
      </c>
      <c r="D86" s="16">
        <f t="shared" si="13"/>
        <v>1582.8359661171182</v>
      </c>
      <c r="E86" s="16">
        <f t="shared" si="14"/>
        <v>6590.5928644065161</v>
      </c>
      <c r="F86" s="17">
        <f t="shared" si="17"/>
        <v>7700</v>
      </c>
      <c r="G86" s="17">
        <f t="shared" si="15"/>
        <v>4006</v>
      </c>
      <c r="H86" s="3"/>
      <c r="I86" s="35">
        <f t="shared" si="10"/>
        <v>4200</v>
      </c>
      <c r="J86" s="6">
        <f t="shared" si="7"/>
        <v>277.54079921367429</v>
      </c>
      <c r="K86" s="24">
        <f t="shared" si="8"/>
        <v>3.8788148647999456</v>
      </c>
      <c r="L86" s="25">
        <f t="shared" si="9"/>
        <v>6.593985270159908E-4</v>
      </c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x14ac:dyDescent="0.25">
      <c r="A87" s="10">
        <f t="shared" si="16"/>
        <v>1.352433333333332</v>
      </c>
      <c r="B87" s="15">
        <f t="shared" si="11"/>
        <v>1381.6774984796152</v>
      </c>
      <c r="C87" s="15">
        <f t="shared" si="12"/>
        <v>6226.54408883412</v>
      </c>
      <c r="D87" s="16">
        <f t="shared" si="13"/>
        <v>1468.3302108333069</v>
      </c>
      <c r="E87" s="16">
        <f t="shared" si="14"/>
        <v>6617.045442790477</v>
      </c>
      <c r="F87" s="17">
        <f t="shared" si="17"/>
        <v>7800</v>
      </c>
      <c r="G87" s="17">
        <f t="shared" si="15"/>
        <v>3970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x14ac:dyDescent="0.25">
      <c r="A88" s="10">
        <f t="shared" si="16"/>
        <v>1.3697722222222208</v>
      </c>
      <c r="B88" s="15">
        <f t="shared" si="11"/>
        <v>1273.5138652784667</v>
      </c>
      <c r="C88" s="15">
        <f t="shared" si="12"/>
        <v>6249.5636995668347</v>
      </c>
      <c r="D88" s="16">
        <f t="shared" si="13"/>
        <v>1353.3830321193866</v>
      </c>
      <c r="E88" s="16">
        <f t="shared" si="14"/>
        <v>6641.508741872688</v>
      </c>
      <c r="F88" s="17">
        <f t="shared" si="17"/>
        <v>7900</v>
      </c>
      <c r="G88" s="17">
        <f t="shared" si="15"/>
        <v>3934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x14ac:dyDescent="0.25">
      <c r="A89" s="10">
        <f t="shared" si="16"/>
        <v>1.3871111111111096</v>
      </c>
      <c r="B89" s="15">
        <f t="shared" si="11"/>
        <v>1164.9673761947961</v>
      </c>
      <c r="C89" s="15">
        <f t="shared" si="12"/>
        <v>6270.7045068637872</v>
      </c>
      <c r="D89" s="16">
        <f t="shared" si="13"/>
        <v>1238.0289864923689</v>
      </c>
      <c r="E89" s="16">
        <f t="shared" si="14"/>
        <v>6663.9754072628957</v>
      </c>
      <c r="F89" s="17">
        <f t="shared" si="17"/>
        <v>8000</v>
      </c>
      <c r="G89" s="17">
        <f t="shared" si="15"/>
        <v>3898</v>
      </c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x14ac:dyDescent="0.25">
      <c r="A90" s="10">
        <f t="shared" si="16"/>
        <v>1.4044499999999984</v>
      </c>
      <c r="B90" s="15">
        <f t="shared" si="11"/>
        <v>1056.0706635092608</v>
      </c>
      <c r="C90" s="15">
        <f t="shared" si="12"/>
        <v>6289.960155173887</v>
      </c>
      <c r="D90" s="16">
        <f t="shared" si="13"/>
        <v>1122.3027527854765</v>
      </c>
      <c r="E90" s="16">
        <f t="shared" si="14"/>
        <v>6684.4386848179056</v>
      </c>
      <c r="F90" s="17">
        <f t="shared" si="17"/>
        <v>8100</v>
      </c>
      <c r="G90" s="17">
        <f t="shared" si="15"/>
        <v>3862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x14ac:dyDescent="0.25">
      <c r="A91" s="10">
        <f t="shared" si="16"/>
        <v>1.4217888888888872</v>
      </c>
      <c r="B91" s="15">
        <f t="shared" si="11"/>
        <v>946.85646479007664</v>
      </c>
      <c r="C91" s="15">
        <f t="shared" si="12"/>
        <v>6307.3248556805156</v>
      </c>
      <c r="D91" s="16">
        <f t="shared" si="13"/>
        <v>1006.2391217226622</v>
      </c>
      <c r="E91" s="16">
        <f t="shared" si="14"/>
        <v>6702.8924226720819</v>
      </c>
      <c r="F91" s="17">
        <f t="shared" si="17"/>
        <v>8200</v>
      </c>
      <c r="G91" s="17">
        <f t="shared" si="15"/>
        <v>3826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x14ac:dyDescent="0.25">
      <c r="A92" s="10">
        <f t="shared" si="16"/>
        <v>1.439127777777776</v>
      </c>
      <c r="B92" s="15">
        <f t="shared" si="11"/>
        <v>837.35761305113954</v>
      </c>
      <c r="C92" s="15">
        <f t="shared" si="12"/>
        <v>6322.793388041815</v>
      </c>
      <c r="D92" s="16">
        <f t="shared" si="13"/>
        <v>889.87298545948943</v>
      </c>
      <c r="E92" s="16">
        <f t="shared" si="14"/>
        <v>6719.3310730867706</v>
      </c>
      <c r="F92" s="17">
        <f t="shared" si="17"/>
        <v>8300</v>
      </c>
      <c r="G92" s="17">
        <f t="shared" si="15"/>
        <v>3790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x14ac:dyDescent="0.25">
      <c r="A93" s="10">
        <f t="shared" si="16"/>
        <v>1.4564666666666648</v>
      </c>
      <c r="B93" s="15">
        <f t="shared" si="11"/>
        <v>727.60702688144988</v>
      </c>
      <c r="C93" s="15">
        <f t="shared" si="12"/>
        <v>6336.3611019600785</v>
      </c>
      <c r="D93" s="16">
        <f t="shared" si="13"/>
        <v>773.23932709351948</v>
      </c>
      <c r="E93" s="16">
        <f t="shared" si="14"/>
        <v>6733.7496941181262</v>
      </c>
      <c r="F93" s="17">
        <f t="shared" si="17"/>
        <v>8400</v>
      </c>
      <c r="G93" s="17">
        <f t="shared" si="15"/>
        <v>3754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x14ac:dyDescent="0.25">
      <c r="A94" s="10">
        <f t="shared" si="16"/>
        <v>1.4738055555555536</v>
      </c>
      <c r="B94" s="15">
        <f t="shared" si="11"/>
        <v>617.63770054881331</v>
      </c>
      <c r="C94" s="15">
        <f t="shared" si="12"/>
        <v>6348.0239185797636</v>
      </c>
      <c r="D94" s="16">
        <f t="shared" si="13"/>
        <v>656.37321014735915</v>
      </c>
      <c r="E94" s="16">
        <f t="shared" si="14"/>
        <v>6746.1439511027966</v>
      </c>
      <c r="F94" s="17">
        <f t="shared" si="17"/>
        <v>8500</v>
      </c>
      <c r="G94" s="17">
        <f t="shared" si="15"/>
        <v>3718</v>
      </c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x14ac:dyDescent="0.25">
      <c r="A95" s="10">
        <f t="shared" si="16"/>
        <v>1.4911444444444424</v>
      </c>
      <c r="B95" s="15">
        <f t="shared" si="11"/>
        <v>507.48269408078943</v>
      </c>
      <c r="C95" s="15">
        <f t="shared" si="12"/>
        <v>6357.7783317137209</v>
      </c>
      <c r="D95" s="16">
        <f t="shared" si="13"/>
        <v>539.30976802753071</v>
      </c>
      <c r="E95" s="16">
        <f t="shared" si="14"/>
        <v>6756.5101179610538</v>
      </c>
      <c r="F95" s="17">
        <f t="shared" si="17"/>
        <v>8600</v>
      </c>
      <c r="G95" s="17">
        <f t="shared" si="15"/>
        <v>3682</v>
      </c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x14ac:dyDescent="0.25">
      <c r="A96" s="10">
        <f t="shared" si="16"/>
        <v>1.5084833333333312</v>
      </c>
      <c r="B96" s="15">
        <f t="shared" si="11"/>
        <v>397.17512332587057</v>
      </c>
      <c r="C96" s="15">
        <f t="shared" si="12"/>
        <v>6365.6214088972556</v>
      </c>
      <c r="D96" s="16">
        <f t="shared" si="13"/>
        <v>422.08419346233154</v>
      </c>
      <c r="E96" s="16">
        <f t="shared" si="14"/>
        <v>6764.8450783169637</v>
      </c>
      <c r="F96" s="17">
        <f t="shared" si="17"/>
        <v>8700</v>
      </c>
      <c r="G96" s="17">
        <f t="shared" si="15"/>
        <v>3646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x14ac:dyDescent="0.25">
      <c r="A97" s="10">
        <f t="shared" si="16"/>
        <v>1.52582222222222</v>
      </c>
      <c r="B97" s="15">
        <f t="shared" si="11"/>
        <v>286.74814999787998</v>
      </c>
      <c r="C97" s="15">
        <f t="shared" si="12"/>
        <v>6371.5507922697125</v>
      </c>
      <c r="D97" s="16">
        <f t="shared" si="13"/>
        <v>304.73172792186114</v>
      </c>
      <c r="E97" s="16">
        <f t="shared" si="14"/>
        <v>6771.1463264352633</v>
      </c>
      <c r="F97" s="17">
        <f t="shared" si="17"/>
        <v>8800</v>
      </c>
      <c r="G97" s="17">
        <f t="shared" si="15"/>
        <v>3610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x14ac:dyDescent="0.25">
      <c r="A98" s="10">
        <f t="shared" si="16"/>
        <v>1.5431611111111088</v>
      </c>
      <c r="B98" s="15">
        <f t="shared" si="11"/>
        <v>176.23497170658101</v>
      </c>
      <c r="C98" s="15">
        <f t="shared" si="12"/>
        <v>6375.5646992833181</v>
      </c>
      <c r="D98" s="16">
        <f t="shared" si="13"/>
        <v>187.28765102339386</v>
      </c>
      <c r="E98" s="16">
        <f t="shared" si="14"/>
        <v>6775.4119679746518</v>
      </c>
      <c r="F98" s="17">
        <f t="shared" si="17"/>
        <v>8900</v>
      </c>
      <c r="G98" s="17">
        <f t="shared" si="15"/>
        <v>3574</v>
      </c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x14ac:dyDescent="0.25">
      <c r="A99" s="10">
        <f t="shared" si="16"/>
        <v>1.5604999999999976</v>
      </c>
      <c r="B99" s="15">
        <f t="shared" si="11"/>
        <v>65.668811977495096</v>
      </c>
      <c r="C99" s="15">
        <f t="shared" si="12"/>
        <v>6377.6619232390694</v>
      </c>
      <c r="D99" s="16">
        <f t="shared" si="13"/>
        <v>69.787269925284065</v>
      </c>
      <c r="E99" s="16">
        <f t="shared" si="14"/>
        <v>6777.6407205572923</v>
      </c>
      <c r="F99" s="17">
        <f t="shared" si="17"/>
        <v>9000</v>
      </c>
      <c r="G99" s="17">
        <f t="shared" si="15"/>
        <v>3538</v>
      </c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x14ac:dyDescent="0.25">
      <c r="A100" s="10">
        <f t="shared" si="16"/>
        <v>1.5778388888888863</v>
      </c>
      <c r="B100" s="15">
        <f t="shared" si="11"/>
        <v>-44.917089736071119</v>
      </c>
      <c r="C100" s="15">
        <f t="shared" si="12"/>
        <v>6377.8418336495024</v>
      </c>
      <c r="D100" s="16">
        <f t="shared" si="13"/>
        <v>-47.734091287408283</v>
      </c>
      <c r="E100" s="16">
        <f t="shared" si="14"/>
        <v>6777.8319141543316</v>
      </c>
      <c r="F100" s="17">
        <f t="shared" si="17"/>
        <v>9100</v>
      </c>
      <c r="G100" s="17">
        <f t="shared" si="15"/>
        <v>3502</v>
      </c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x14ac:dyDescent="0.25">
      <c r="A101" s="10">
        <f t="shared" si="16"/>
        <v>1.5951777777777751</v>
      </c>
      <c r="B101" s="15">
        <f t="shared" si="11"/>
        <v>-155.48948804578748</v>
      </c>
      <c r="C101" s="15">
        <f t="shared" si="12"/>
        <v>6376.1043764282322</v>
      </c>
      <c r="D101" s="16">
        <f t="shared" si="13"/>
        <v>-165.24110222238124</v>
      </c>
      <c r="E101" s="16">
        <f t="shared" si="14"/>
        <v>6775.9854912873252</v>
      </c>
      <c r="F101" s="17">
        <f t="shared" si="17"/>
        <v>9200</v>
      </c>
      <c r="G101" s="17">
        <f t="shared" si="15"/>
        <v>3466</v>
      </c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x14ac:dyDescent="0.25">
      <c r="A102" s="10">
        <f t="shared" si="16"/>
        <v>1.6125166666666639</v>
      </c>
      <c r="B102" s="15">
        <f t="shared" si="11"/>
        <v>-266.01514162284587</v>
      </c>
      <c r="C102" s="15">
        <f t="shared" si="12"/>
        <v>6372.4500739062187</v>
      </c>
      <c r="D102" s="16">
        <f t="shared" si="13"/>
        <v>-282.69843680145021</v>
      </c>
      <c r="E102" s="16">
        <f t="shared" si="14"/>
        <v>6772.1020070455243</v>
      </c>
      <c r="F102" s="17">
        <f t="shared" si="17"/>
        <v>9300</v>
      </c>
      <c r="G102" s="17">
        <f t="shared" si="15"/>
        <v>3430</v>
      </c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x14ac:dyDescent="0.25">
      <c r="A103" s="10">
        <f t="shared" si="16"/>
        <v>1.6298555555555527</v>
      </c>
      <c r="B103" s="15">
        <f t="shared" si="11"/>
        <v>-376.46082319128539</v>
      </c>
      <c r="C103" s="15">
        <f t="shared" si="12"/>
        <v>6366.8800246747332</v>
      </c>
      <c r="D103" s="16">
        <f t="shared" si="13"/>
        <v>-400.07078388061029</v>
      </c>
      <c r="E103" s="16">
        <f t="shared" si="14"/>
        <v>6766.1826289189939</v>
      </c>
      <c r="F103" s="17">
        <f t="shared" si="17"/>
        <v>9400</v>
      </c>
      <c r="G103" s="17">
        <f t="shared" si="15"/>
        <v>3394</v>
      </c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x14ac:dyDescent="0.25">
      <c r="A104" s="10">
        <f t="shared" si="16"/>
        <v>1.6471944444444415</v>
      </c>
      <c r="B104" s="15">
        <f t="shared" si="11"/>
        <v>-486.79332951709313</v>
      </c>
      <c r="C104" s="15">
        <f t="shared" si="12"/>
        <v>6359.3959032550929</v>
      </c>
      <c r="D104" s="16">
        <f t="shared" si="13"/>
        <v>-517.32285786560942</v>
      </c>
      <c r="E104" s="16">
        <f t="shared" si="14"/>
        <v>6758.2291364476359</v>
      </c>
      <c r="F104" s="17">
        <f t="shared" si="17"/>
        <v>9500</v>
      </c>
      <c r="G104" s="17">
        <f t="shared" si="15"/>
        <v>3358</v>
      </c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x14ac:dyDescent="0.25">
      <c r="A105" s="10">
        <f t="shared" si="16"/>
        <v>1.6645333333333303</v>
      </c>
      <c r="B105" s="15">
        <f t="shared" si="11"/>
        <v>-596.97949139007653</v>
      </c>
      <c r="C105" s="15">
        <f t="shared" si="12"/>
        <v>6349.9999595952477</v>
      </c>
      <c r="D105" s="16">
        <f t="shared" si="13"/>
        <v>-634.41940931983981</v>
      </c>
      <c r="E105" s="16">
        <f t="shared" si="14"/>
        <v>6748.2439206862009</v>
      </c>
      <c r="F105" s="17">
        <f t="shared" si="17"/>
        <v>9600</v>
      </c>
      <c r="G105" s="17">
        <f t="shared" si="15"/>
        <v>3322</v>
      </c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x14ac:dyDescent="0.25">
      <c r="A106" s="10">
        <f t="shared" si="16"/>
        <v>1.6818722222222191</v>
      </c>
      <c r="B106" s="15">
        <f t="shared" si="11"/>
        <v>-706.98618359550846</v>
      </c>
      <c r="C106" s="15">
        <f t="shared" si="12"/>
        <v>6338.6950183933805</v>
      </c>
      <c r="D106" s="16">
        <f t="shared" si="13"/>
        <v>-751.32523556136039</v>
      </c>
      <c r="E106" s="16">
        <f t="shared" si="14"/>
        <v>6736.2299834854712</v>
      </c>
      <c r="F106" s="17">
        <f t="shared" si="17"/>
        <v>9700</v>
      </c>
      <c r="G106" s="17">
        <f t="shared" si="15"/>
        <v>3286</v>
      </c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x14ac:dyDescent="0.25">
      <c r="A107" s="10">
        <f t="shared" si="16"/>
        <v>1.6992111111111079</v>
      </c>
      <c r="B107" s="15">
        <f t="shared" si="11"/>
        <v>-816.78033487254447</v>
      </c>
      <c r="C107" s="15">
        <f t="shared" si="12"/>
        <v>6325.4844782487207</v>
      </c>
      <c r="D107" s="16">
        <f t="shared" si="13"/>
        <v>-868.00519124586174</v>
      </c>
      <c r="E107" s="16">
        <f t="shared" si="14"/>
        <v>6722.1909365898136</v>
      </c>
      <c r="F107" s="17">
        <f t="shared" si="17"/>
        <v>9800</v>
      </c>
      <c r="G107" s="17">
        <f t="shared" si="15"/>
        <v>3250</v>
      </c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x14ac:dyDescent="0.25">
      <c r="A108" s="10">
        <f t="shared" si="16"/>
        <v>1.7165499999999967</v>
      </c>
      <c r="B108" s="15">
        <f t="shared" si="11"/>
        <v>-926.32893785642057</v>
      </c>
      <c r="C108" s="15">
        <f t="shared" si="12"/>
        <v>6310.3723106398247</v>
      </c>
      <c r="D108" s="16">
        <f t="shared" si="13"/>
        <v>-984.42419893239548</v>
      </c>
      <c r="E108" s="16">
        <f t="shared" si="14"/>
        <v>6706.1310005513842</v>
      </c>
      <c r="F108" s="17">
        <f t="shared" si="17"/>
        <v>9900</v>
      </c>
      <c r="G108" s="17">
        <f t="shared" si="15"/>
        <v>3214</v>
      </c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x14ac:dyDescent="0.25">
      <c r="A109" s="10">
        <f t="shared" si="16"/>
        <v>1.7338888888888855</v>
      </c>
      <c r="B109" s="15">
        <f t="shared" si="11"/>
        <v>-1035.5990590014428</v>
      </c>
      <c r="C109" s="15">
        <f t="shared" si="12"/>
        <v>6293.3630587306279</v>
      </c>
      <c r="D109" s="16">
        <f t="shared" si="13"/>
        <v>-1100.5472596286891</v>
      </c>
      <c r="E109" s="16">
        <f t="shared" si="14"/>
        <v>6688.0550034613043</v>
      </c>
      <c r="F109" s="17">
        <f t="shared" si="17"/>
        <v>10000</v>
      </c>
      <c r="G109" s="17">
        <f t="shared" si="15"/>
        <v>3178</v>
      </c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x14ac:dyDescent="0.25">
      <c r="A110" s="10">
        <f t="shared" si="16"/>
        <v>1.7512277777777743</v>
      </c>
      <c r="B110" s="15">
        <f t="shared" si="11"/>
        <v>-1144.5578484817825</v>
      </c>
      <c r="C110" s="15">
        <f t="shared" si="12"/>
        <v>6274.4618360046425</v>
      </c>
      <c r="D110" s="16">
        <f t="shared" si="13"/>
        <v>-1216.3394633128758</v>
      </c>
      <c r="E110" s="16">
        <f t="shared" si="14"/>
        <v>6667.968379498192</v>
      </c>
      <c r="F110" s="17">
        <f t="shared" si="17"/>
        <v>10100</v>
      </c>
      <c r="G110" s="17">
        <f t="shared" si="15"/>
        <v>3142</v>
      </c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x14ac:dyDescent="0.25">
      <c r="A111" s="10">
        <f t="shared" si="16"/>
        <v>1.7685666666666631</v>
      </c>
      <c r="B111" s="15">
        <f t="shared" si="11"/>
        <v>-1253.1725500671057</v>
      </c>
      <c r="C111" s="15">
        <f t="shared" si="12"/>
        <v>6253.6743247276881</v>
      </c>
      <c r="D111" s="16">
        <f t="shared" si="13"/>
        <v>-1331.7659994284795</v>
      </c>
      <c r="E111" s="16">
        <f t="shared" si="14"/>
        <v>6645.8771672944922</v>
      </c>
      <c r="F111" s="17">
        <f t="shared" si="17"/>
        <v>10200</v>
      </c>
      <c r="G111" s="17">
        <f t="shared" si="15"/>
        <v>3106</v>
      </c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x14ac:dyDescent="0.25">
      <c r="A112" s="10">
        <f t="shared" si="16"/>
        <v>1.7859055555555519</v>
      </c>
      <c r="B112" s="15">
        <f t="shared" si="11"/>
        <v>-1361.410510970062</v>
      </c>
      <c r="C112" s="15">
        <f t="shared" si="12"/>
        <v>6231.0067742396359</v>
      </c>
      <c r="D112" s="16">
        <f t="shared" si="13"/>
        <v>-1446.7921673494952</v>
      </c>
      <c r="E112" s="16">
        <f t="shared" si="14"/>
        <v>6621.7880081210806</v>
      </c>
      <c r="F112" s="17">
        <f t="shared" si="17"/>
        <v>10300</v>
      </c>
      <c r="G112" s="17">
        <f t="shared" si="15"/>
        <v>3070</v>
      </c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x14ac:dyDescent="0.25">
      <c r="A113" s="10">
        <f t="shared" si="16"/>
        <v>1.8032444444444407</v>
      </c>
      <c r="B113" s="15">
        <f t="shared" si="11"/>
        <v>-1469.2391916626782</v>
      </c>
      <c r="C113" s="15">
        <f t="shared" si="12"/>
        <v>6206.4659990756736</v>
      </c>
      <c r="D113" s="16">
        <f t="shared" si="13"/>
        <v>-1561.3833868124229</v>
      </c>
      <c r="E113" s="16">
        <f t="shared" si="14"/>
        <v>6595.7081438907044</v>
      </c>
      <c r="F113" s="17">
        <f t="shared" si="17"/>
        <v>10400</v>
      </c>
      <c r="G113" s="17">
        <f t="shared" si="15"/>
        <v>3034</v>
      </c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x14ac:dyDescent="0.25">
      <c r="A114" s="10">
        <f t="shared" si="16"/>
        <v>1.8205833333333294</v>
      </c>
      <c r="B114" s="15">
        <f t="shared" si="11"/>
        <v>-1576.6261756587003</v>
      </c>
      <c r="C114" s="15">
        <f t="shared" si="12"/>
        <v>6180.0593769176539</v>
      </c>
      <c r="D114" s="16">
        <f t="shared" si="13"/>
        <v>-1675.5052083121152</v>
      </c>
      <c r="E114" s="16">
        <f t="shared" si="14"/>
        <v>6567.6454149808496</v>
      </c>
      <c r="F114" s="17">
        <f t="shared" si="17"/>
        <v>10500</v>
      </c>
      <c r="G114" s="17">
        <f t="shared" si="15"/>
        <v>2998</v>
      </c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x14ac:dyDescent="0.25">
      <c r="A115" s="10">
        <f t="shared" si="16"/>
        <v>1.8379222222222182</v>
      </c>
      <c r="B115" s="15">
        <f t="shared" si="11"/>
        <v>-1683.5391792589473</v>
      </c>
      <c r="C115" s="15">
        <f t="shared" si="12"/>
        <v>6151.7948463761459</v>
      </c>
      <c r="D115" s="16">
        <f t="shared" si="13"/>
        <v>-1789.1233234583169</v>
      </c>
      <c r="E115" s="16">
        <f t="shared" si="14"/>
        <v>6537.6082578766882</v>
      </c>
      <c r="F115" s="17">
        <f t="shared" si="17"/>
        <v>10600</v>
      </c>
      <c r="G115" s="17">
        <f t="shared" si="15"/>
        <v>2962</v>
      </c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x14ac:dyDescent="0.25">
      <c r="A116" s="10">
        <f t="shared" si="16"/>
        <v>1.855261111111107</v>
      </c>
      <c r="B116" s="15">
        <f t="shared" si="11"/>
        <v>-1789.9460612567455</v>
      </c>
      <c r="C116" s="15">
        <f t="shared" si="12"/>
        <v>6121.6809046038543</v>
      </c>
      <c r="D116" s="16">
        <f t="shared" si="13"/>
        <v>-1902.2035752897805</v>
      </c>
      <c r="E116" s="16">
        <f t="shared" si="14"/>
        <v>6505.6057026348262</v>
      </c>
      <c r="F116" s="17">
        <f t="shared" si="17"/>
        <v>10700</v>
      </c>
      <c r="G116" s="17">
        <f t="shared" si="15"/>
        <v>2926</v>
      </c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x14ac:dyDescent="0.25">
      <c r="A117" s="10">
        <f t="shared" si="16"/>
        <v>1.8725999999999958</v>
      </c>
      <c r="B117" s="15">
        <f t="shared" si="11"/>
        <v>-1895.8148326005228</v>
      </c>
      <c r="C117" s="15">
        <f t="shared" si="12"/>
        <v>6089.7266047411231</v>
      </c>
      <c r="D117" s="16">
        <f t="shared" si="13"/>
        <v>-2014.7119685428572</v>
      </c>
      <c r="E117" s="16">
        <f t="shared" si="14"/>
        <v>6471.6473701686009</v>
      </c>
      <c r="F117" s="17">
        <f t="shared" si="17"/>
        <v>10800</v>
      </c>
      <c r="G117" s="17">
        <f t="shared" si="15"/>
        <v>2890</v>
      </c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x14ac:dyDescent="0.25">
      <c r="A118" s="10">
        <f t="shared" si="16"/>
        <v>1.8899388888888846</v>
      </c>
      <c r="B118" s="15">
        <f t="shared" si="11"/>
        <v>-2001.1136660106638</v>
      </c>
      <c r="C118" s="15">
        <f t="shared" si="12"/>
        <v>6055.9415531942977</v>
      </c>
      <c r="D118" s="16">
        <f t="shared" si="13"/>
        <v>-2126.6146798714767</v>
      </c>
      <c r="E118" s="16">
        <f t="shared" si="14"/>
        <v>6435.7434693557461</v>
      </c>
      <c r="F118" s="17">
        <f t="shared" si="17"/>
        <v>10900</v>
      </c>
      <c r="G118" s="17">
        <f t="shared" si="15"/>
        <v>2854</v>
      </c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x14ac:dyDescent="0.25">
      <c r="A119" s="10">
        <f t="shared" si="16"/>
        <v>1.9072777777777734</v>
      </c>
      <c r="B119" s="15">
        <f t="shared" si="11"/>
        <v>-2105.8109055477298</v>
      </c>
      <c r="C119" s="15">
        <f t="shared" si="12"/>
        <v>6020.3359067477504</v>
      </c>
      <c r="D119" s="16">
        <f t="shared" si="13"/>
        <v>-2237.8780680154455</v>
      </c>
      <c r="E119" s="16">
        <f t="shared" si="14"/>
        <v>6397.9047939693082</v>
      </c>
      <c r="F119" s="17">
        <f t="shared" si="17"/>
        <v>11000</v>
      </c>
      <c r="G119" s="17">
        <f t="shared" si="15"/>
        <v>2818</v>
      </c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x14ac:dyDescent="0.25">
      <c r="A120" s="10">
        <f t="shared" si="16"/>
        <v>1.9246166666666622</v>
      </c>
      <c r="B120" s="15">
        <f t="shared" si="11"/>
        <v>-2209.8750761291685</v>
      </c>
      <c r="C120" s="15">
        <f t="shared" si="12"/>
        <v>5982.9203695104534</v>
      </c>
      <c r="D120" s="16">
        <f t="shared" si="13"/>
        <v>-2348.4686839140022</v>
      </c>
      <c r="E120" s="16">
        <f t="shared" si="14"/>
        <v>6358.1427194327143</v>
      </c>
      <c r="F120" s="17">
        <f t="shared" si="17"/>
        <v>11100</v>
      </c>
      <c r="G120" s="17">
        <f t="shared" si="15"/>
        <v>2782</v>
      </c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x14ac:dyDescent="0.25">
      <c r="A121" s="10">
        <f t="shared" si="16"/>
        <v>1.941955555555551</v>
      </c>
      <c r="B121" s="15">
        <f t="shared" si="11"/>
        <v>-2313.2748929916552</v>
      </c>
      <c r="C121" s="15">
        <f t="shared" si="12"/>
        <v>5943.7061896980113</v>
      </c>
      <c r="D121" s="16">
        <f t="shared" si="13"/>
        <v>-2458.3532807615925</v>
      </c>
      <c r="E121" s="16">
        <f t="shared" si="14"/>
        <v>6316.4691993999877</v>
      </c>
      <c r="F121" s="17">
        <f t="shared" si="17"/>
        <v>11200</v>
      </c>
      <c r="G121" s="17">
        <f t="shared" si="15"/>
        <v>2746</v>
      </c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x14ac:dyDescent="0.25">
      <c r="A122" s="10">
        <f t="shared" si="16"/>
        <v>1.9592944444444398</v>
      </c>
      <c r="B122" s="15">
        <f t="shared" si="11"/>
        <v>-2415.9792710962138</v>
      </c>
      <c r="C122" s="15">
        <f t="shared" si="12"/>
        <v>5902.7051562511069</v>
      </c>
      <c r="D122" s="16">
        <f t="shared" si="13"/>
        <v>-2567.4988240028438</v>
      </c>
      <c r="E122" s="16">
        <f t="shared" si="14"/>
        <v>6272.8967621621205</v>
      </c>
      <c r="F122" s="17">
        <f t="shared" si="17"/>
        <v>11300</v>
      </c>
      <c r="G122" s="17">
        <f t="shared" si="15"/>
        <v>2710</v>
      </c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x14ac:dyDescent="0.25">
      <c r="A123" s="10">
        <f t="shared" si="16"/>
        <v>1.9766333333333286</v>
      </c>
      <c r="B123" s="15">
        <f t="shared" si="11"/>
        <v>-2517.9573344733012</v>
      </c>
      <c r="C123" s="15">
        <f t="shared" si="12"/>
        <v>5859.9295952914072</v>
      </c>
      <c r="D123" s="16">
        <f t="shared" si="13"/>
        <v>-2675.8725012637246</v>
      </c>
      <c r="E123" s="16">
        <f t="shared" si="14"/>
        <v>6227.4385068807078</v>
      </c>
      <c r="F123" s="17">
        <f t="shared" si="17"/>
        <v>11400</v>
      </c>
      <c r="G123" s="17">
        <f t="shared" si="15"/>
        <v>2674</v>
      </c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x14ac:dyDescent="0.25">
      <c r="A124" s="10">
        <f t="shared" si="16"/>
        <v>1.9939722222222174</v>
      </c>
      <c r="B124" s="15">
        <f t="shared" si="11"/>
        <v>-2619.1784255050329</v>
      </c>
      <c r="C124" s="15">
        <f t="shared" si="12"/>
        <v>5815.3923664159565</v>
      </c>
      <c r="D124" s="16">
        <f t="shared" si="13"/>
        <v>-2783.4417322159161</v>
      </c>
      <c r="E124" s="16">
        <f t="shared" si="14"/>
        <v>6180.1080996499459</v>
      </c>
      <c r="F124" s="17">
        <f t="shared" si="17"/>
        <v>11500</v>
      </c>
      <c r="G124" s="17">
        <f t="shared" si="15"/>
        <v>2638</v>
      </c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x14ac:dyDescent="0.25">
      <c r="A125" s="10">
        <f t="shared" si="16"/>
        <v>2.0113111111111062</v>
      </c>
      <c r="B125" s="15">
        <f t="shared" si="11"/>
        <v>-2719.6121141417689</v>
      </c>
      <c r="C125" s="15">
        <f t="shared" si="12"/>
        <v>5769.1068588312119</v>
      </c>
      <c r="D125" s="16">
        <f t="shared" si="13"/>
        <v>-2890.1741783714192</v>
      </c>
      <c r="E125" s="16">
        <f t="shared" si="14"/>
        <v>6130.9197693882024</v>
      </c>
      <c r="F125" s="17">
        <f t="shared" si="17"/>
        <v>11600</v>
      </c>
      <c r="G125" s="17">
        <f t="shared" si="15"/>
        <v>2602</v>
      </c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x14ac:dyDescent="0.25">
      <c r="A126" s="10">
        <f t="shared" si="16"/>
        <v>2.028649999999995</v>
      </c>
      <c r="B126" s="15">
        <f t="shared" si="11"/>
        <v>-2819.2282070502874</v>
      </c>
      <c r="C126" s="15">
        <f t="shared" si="12"/>
        <v>5721.0869873278471</v>
      </c>
      <c r="D126" s="16">
        <f t="shared" si="13"/>
        <v>-2996.0377528044605</v>
      </c>
      <c r="E126" s="16">
        <f t="shared" si="14"/>
        <v>6079.8883035603867</v>
      </c>
      <c r="F126" s="17">
        <f t="shared" si="17"/>
        <v>11700</v>
      </c>
      <c r="G126" s="17">
        <f t="shared" si="15"/>
        <v>2566</v>
      </c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x14ac:dyDescent="0.25">
      <c r="A127" s="10">
        <f t="shared" si="16"/>
        <v>2.0459888888888837</v>
      </c>
      <c r="B127" s="15">
        <f t="shared" si="11"/>
        <v>-2917.9967566907903</v>
      </c>
      <c r="C127" s="15">
        <f t="shared" si="12"/>
        <v>5671.347188097554</v>
      </c>
      <c r="D127" s="16">
        <f t="shared" si="13"/>
        <v>-3101.0006297977698</v>
      </c>
      <c r="E127" s="16">
        <f t="shared" si="14"/>
        <v>6027.0290437323956</v>
      </c>
      <c r="F127" s="17">
        <f t="shared" si="17"/>
        <v>11800</v>
      </c>
      <c r="G127" s="17">
        <f t="shared" si="15"/>
        <v>2530</v>
      </c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x14ac:dyDescent="0.25">
      <c r="A128" s="10">
        <f t="shared" si="16"/>
        <v>2.0633277777777725</v>
      </c>
      <c r="B128" s="15">
        <f t="shared" si="11"/>
        <v>-3015.8880703200184</v>
      </c>
      <c r="C128" s="15">
        <f t="shared" si="12"/>
        <v>5619.9024143931001</v>
      </c>
      <c r="D128" s="16">
        <f t="shared" si="13"/>
        <v>-3205.0312544103299</v>
      </c>
      <c r="E128" s="16">
        <f t="shared" si="14"/>
        <v>5972.357880958989</v>
      </c>
      <c r="F128" s="17">
        <f t="shared" si="17"/>
        <v>11900</v>
      </c>
      <c r="G128" s="17">
        <f t="shared" si="15"/>
        <v>2494</v>
      </c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x14ac:dyDescent="0.25">
      <c r="A129" s="10">
        <f t="shared" si="16"/>
        <v>2.0806666666666613</v>
      </c>
      <c r="B129" s="15">
        <f t="shared" si="11"/>
        <v>-3112.872718917768</v>
      </c>
      <c r="C129" s="15">
        <f t="shared" si="12"/>
        <v>5566.7681320329393</v>
      </c>
      <c r="D129" s="16">
        <f t="shared" si="13"/>
        <v>-3308.0983519637239</v>
      </c>
      <c r="E129" s="16">
        <f t="shared" si="14"/>
        <v>5915.8912510064692</v>
      </c>
      <c r="F129" s="17">
        <f t="shared" si="17"/>
        <v>12000</v>
      </c>
      <c r="G129" s="17">
        <f t="shared" si="15"/>
        <v>2458</v>
      </c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x14ac:dyDescent="0.25">
      <c r="A130" s="10">
        <f t="shared" si="16"/>
        <v>2.0980055555555501</v>
      </c>
      <c r="B130" s="15">
        <f t="shared" si="11"/>
        <v>-3208.9215460341243</v>
      </c>
      <c r="C130" s="15">
        <f t="shared" si="12"/>
        <v>5511.9603147517282</v>
      </c>
      <c r="D130" s="16">
        <f t="shared" si="13"/>
        <v>-3410.1709374442294</v>
      </c>
      <c r="E130" s="16">
        <f t="shared" si="14"/>
        <v>5857.6461294116043</v>
      </c>
      <c r="F130" s="17">
        <f t="shared" si="17"/>
        <v>12100</v>
      </c>
      <c r="G130" s="17">
        <f t="shared" si="15"/>
        <v>2422</v>
      </c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x14ac:dyDescent="0.25">
      <c r="A131" s="10">
        <f t="shared" si="16"/>
        <v>2.1153444444444389</v>
      </c>
      <c r="B131" s="15">
        <f t="shared" si="11"/>
        <v>-3304.0056765547483</v>
      </c>
      <c r="C131" s="15">
        <f t="shared" si="12"/>
        <v>5455.4954393981488</v>
      </c>
      <c r="D131" s="16">
        <f t="shared" si="13"/>
        <v>-3511.2183248178244</v>
      </c>
      <c r="E131" s="16">
        <f t="shared" si="14"/>
        <v>5797.640026378278</v>
      </c>
      <c r="F131" s="17">
        <f t="shared" si="17"/>
        <v>12200</v>
      </c>
      <c r="G131" s="17">
        <f t="shared" si="15"/>
        <v>2386</v>
      </c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x14ac:dyDescent="0.25">
      <c r="A132" s="10">
        <f t="shared" si="16"/>
        <v>2.1326833333333277</v>
      </c>
      <c r="B132" s="15">
        <f t="shared" si="11"/>
        <v>-3398.0965253815925</v>
      </c>
      <c r="C132" s="15">
        <f t="shared" si="12"/>
        <v>5397.3904809814849</v>
      </c>
      <c r="D132" s="16">
        <f t="shared" si="13"/>
        <v>-3611.2101362553208</v>
      </c>
      <c r="E132" s="16">
        <f t="shared" si="14"/>
        <v>5735.8909815134066</v>
      </c>
      <c r="F132" s="17">
        <f t="shared" si="17"/>
        <v>12300</v>
      </c>
      <c r="G132" s="17">
        <f t="shared" si="15"/>
        <v>2350</v>
      </c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x14ac:dyDescent="0.25">
      <c r="A133" s="10">
        <f t="shared" si="16"/>
        <v>2.1500222222222165</v>
      </c>
      <c r="B133" s="15">
        <f t="shared" si="11"/>
        <v>-3491.1658060264244</v>
      </c>
      <c r="C133" s="15">
        <f t="shared" si="12"/>
        <v>5337.6629075684305</v>
      </c>
      <c r="D133" s="16">
        <f t="shared" si="13"/>
        <v>-3710.1163112648328</v>
      </c>
      <c r="E133" s="16">
        <f t="shared" si="14"/>
        <v>5672.417558403703</v>
      </c>
      <c r="F133" s="17">
        <f t="shared" si="17"/>
        <v>12400</v>
      </c>
      <c r="G133" s="17">
        <f t="shared" si="15"/>
        <v>2314</v>
      </c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x14ac:dyDescent="0.25">
      <c r="A134" s="10">
        <f t="shared" si="16"/>
        <v>2.1673611111111053</v>
      </c>
      <c r="B134" s="15">
        <f t="shared" si="11"/>
        <v>-3583.1855391145787</v>
      </c>
      <c r="C134" s="15">
        <f t="shared" si="12"/>
        <v>5276.3306750316706</v>
      </c>
      <c r="D134" s="16">
        <f t="shared" si="13"/>
        <v>-3807.9071157288513</v>
      </c>
      <c r="E134" s="16">
        <f t="shared" si="14"/>
        <v>5607.2388390349115</v>
      </c>
      <c r="F134" s="17">
        <f t="shared" si="17"/>
        <v>12500</v>
      </c>
      <c r="G134" s="17">
        <f t="shared" si="15"/>
        <v>2278</v>
      </c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x14ac:dyDescent="0.25">
      <c r="A135" s="10">
        <f t="shared" si="16"/>
        <v>2.1846999999999941</v>
      </c>
      <c r="B135" s="15">
        <f t="shared" si="11"/>
        <v>-3674.1280607963863</v>
      </c>
      <c r="C135" s="15">
        <f t="shared" si="12"/>
        <v>5213.4122216518217</v>
      </c>
      <c r="D135" s="16">
        <f t="shared" si="13"/>
        <v>-3904.5531508431964</v>
      </c>
      <c r="E135" s="16">
        <f t="shared" si="14"/>
        <v>5540.3744180551967</v>
      </c>
      <c r="F135" s="17">
        <f t="shared" si="17"/>
        <v>12600</v>
      </c>
      <c r="G135" s="17">
        <f t="shared" si="15"/>
        <v>2242</v>
      </c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x14ac:dyDescent="0.25">
      <c r="A136" s="10">
        <f t="shared" si="16"/>
        <v>2.2020388888888829</v>
      </c>
      <c r="B136" s="15">
        <f t="shared" si="11"/>
        <v>-3763.9660310637437</v>
      </c>
      <c r="C136" s="15">
        <f t="shared" si="12"/>
        <v>5148.9264625743344</v>
      </c>
      <c r="D136" s="16">
        <f t="shared" si="13"/>
        <v>-4000.0253619551672</v>
      </c>
      <c r="E136" s="16">
        <f t="shared" si="14"/>
        <v>5471.8443968844213</v>
      </c>
      <c r="F136" s="17">
        <f t="shared" si="17"/>
        <v>12700</v>
      </c>
      <c r="G136" s="17">
        <f t="shared" si="15"/>
        <v>2206</v>
      </c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x14ac:dyDescent="0.25">
      <c r="A137" s="10">
        <f t="shared" si="16"/>
        <v>2.2193777777777717</v>
      </c>
      <c r="B137" s="15">
        <f t="shared" si="11"/>
        <v>-3852.672441969326</v>
      </c>
      <c r="C137" s="15">
        <f t="shared" si="12"/>
        <v>5082.8927841230443</v>
      </c>
      <c r="D137" s="16">
        <f t="shared" si="13"/>
        <v>-4094.295047298227</v>
      </c>
      <c r="E137" s="16">
        <f t="shared" si="14"/>
        <v>5401.6693776710563</v>
      </c>
      <c r="F137" s="17">
        <f t="shared" si="17"/>
        <v>12800</v>
      </c>
      <c r="G137" s="17">
        <f t="shared" si="15"/>
        <v>2170</v>
      </c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x14ac:dyDescent="0.25">
      <c r="A138" s="10">
        <f t="shared" si="16"/>
        <v>2.2367166666666605</v>
      </c>
      <c r="B138" s="15">
        <f t="shared" ref="B138:B190" si="18">$B$2*COS(A138)</f>
        <v>-3940.2206257459734</v>
      </c>
      <c r="C138" s="15">
        <f t="shared" ref="C138:C190" si="19">$B$2*SIN(A138)</f>
        <v>5015.3310379720706</v>
      </c>
      <c r="D138" s="16">
        <f t="shared" ref="D138:D190" si="20">($B$2+$B$4)*COS(A138)</f>
        <v>-4187.3338666206037</v>
      </c>
      <c r="E138" s="16">
        <f t="shared" ref="E138:E190" si="21">($B$2+$B$4)*SIN(A138)</f>
        <v>5329.8704570985719</v>
      </c>
      <c r="F138" s="17">
        <f t="shared" si="17"/>
        <v>12900</v>
      </c>
      <c r="G138" s="17">
        <f t="shared" ref="G138:G190" si="22">($J$4*F138+$B$2+$B$4)</f>
        <v>2134</v>
      </c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x14ac:dyDescent="0.25">
      <c r="A139" s="10">
        <f t="shared" ref="A139:A190" si="23">(A138+6.242*(1/360))</f>
        <v>2.2540555555555493</v>
      </c>
      <c r="B139" s="15">
        <f t="shared" si="18"/>
        <v>-4026.5842628238133</v>
      </c>
      <c r="C139" s="15">
        <f t="shared" si="19"/>
        <v>4946.2615351778159</v>
      </c>
      <c r="D139" s="16">
        <f t="shared" si="20"/>
        <v>-4279.113849705207</v>
      </c>
      <c r="E139" s="16">
        <f t="shared" si="21"/>
        <v>5256.4692200431546</v>
      </c>
      <c r="F139" s="17">
        <f t="shared" ref="F139:F190" si="24">(F138+100)</f>
        <v>13000</v>
      </c>
      <c r="G139" s="17">
        <f t="shared" si="22"/>
        <v>2098</v>
      </c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x14ac:dyDescent="0.25">
      <c r="A140" s="10">
        <f t="shared" si="23"/>
        <v>2.2713944444444381</v>
      </c>
      <c r="B140" s="15">
        <f t="shared" si="18"/>
        <v>-4111.7373897426951</v>
      </c>
      <c r="C140" s="15">
        <f t="shared" si="19"/>
        <v>4875.705040072864</v>
      </c>
      <c r="D140" s="16">
        <f t="shared" si="20"/>
        <v>-4369.6074047782986</v>
      </c>
      <c r="E140" s="16">
        <f t="shared" si="21"/>
        <v>5181.4877330846457</v>
      </c>
      <c r="F140" s="17">
        <f t="shared" si="24"/>
        <v>13100</v>
      </c>
      <c r="G140" s="17">
        <f t="shared" si="22"/>
        <v>2062</v>
      </c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x14ac:dyDescent="0.25">
      <c r="A141" s="10">
        <f t="shared" si="23"/>
        <v>2.2887333333333268</v>
      </c>
      <c r="B141" s="15">
        <f t="shared" si="18"/>
        <v>-4195.6544069575766</v>
      </c>
      <c r="C141" s="15">
        <f t="shared" si="19"/>
        <v>4803.6827640236052</v>
      </c>
      <c r="D141" s="16">
        <f t="shared" si="20"/>
        <v>-4458.7873268043986</v>
      </c>
      <c r="E141" s="16">
        <f t="shared" si="21"/>
        <v>5104.9485378726868</v>
      </c>
      <c r="F141" s="17">
        <f t="shared" si="24"/>
        <v>13200</v>
      </c>
      <c r="G141" s="17">
        <f t="shared" si="22"/>
        <v>2026</v>
      </c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x14ac:dyDescent="0.25">
      <c r="A142" s="10">
        <f t="shared" si="23"/>
        <v>2.3060722222222156</v>
      </c>
      <c r="B142" s="15">
        <f t="shared" si="18"/>
        <v>-4278.3100865345023</v>
      </c>
      <c r="C142" s="15">
        <f t="shared" si="19"/>
        <v>4730.2163590534774</v>
      </c>
      <c r="D142" s="16">
        <f t="shared" si="20"/>
        <v>-4546.6268056649196</v>
      </c>
      <c r="E142" s="16">
        <f t="shared" si="21"/>
        <v>5026.8746443500268</v>
      </c>
      <c r="F142" s="17">
        <f t="shared" si="24"/>
        <v>13300</v>
      </c>
      <c r="G142" s="17">
        <f t="shared" si="22"/>
        <v>1990</v>
      </c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x14ac:dyDescent="0.25">
      <c r="A143" s="10">
        <f t="shared" si="23"/>
        <v>2.3234111111111044</v>
      </c>
      <c r="B143" s="15">
        <f t="shared" si="18"/>
        <v>-4359.6795797348659</v>
      </c>
      <c r="C143" s="15">
        <f t="shared" si="19"/>
        <v>4655.3279113337248</v>
      </c>
      <c r="D143" s="16">
        <f t="shared" si="20"/>
        <v>-4633.0994342180811</v>
      </c>
      <c r="E143" s="16">
        <f t="shared" si="21"/>
        <v>4947.2895238350557</v>
      </c>
      <c r="F143" s="17">
        <f t="shared" si="24"/>
        <v>13400</v>
      </c>
      <c r="G143" s="17">
        <f t="shared" si="22"/>
        <v>1954</v>
      </c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x14ac:dyDescent="0.25">
      <c r="A144" s="10">
        <f t="shared" si="23"/>
        <v>2.3407499999999932</v>
      </c>
      <c r="B144" s="15">
        <f t="shared" si="18"/>
        <v>-4439.7384244856758</v>
      </c>
      <c r="C144" s="15">
        <f t="shared" si="19"/>
        <v>4579.0399345436426</v>
      </c>
      <c r="D144" s="16">
        <f t="shared" si="20"/>
        <v>-4718.1792162376778</v>
      </c>
      <c r="E144" s="16">
        <f t="shared" si="21"/>
        <v>4866.2171019656325</v>
      </c>
      <c r="F144" s="17">
        <f t="shared" si="24"/>
        <v>13500</v>
      </c>
      <c r="G144" s="17">
        <f t="shared" si="22"/>
        <v>1918</v>
      </c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x14ac:dyDescent="0.25">
      <c r="A145" s="10">
        <f t="shared" si="23"/>
        <v>2.358088888888882</v>
      </c>
      <c r="B145" s="15">
        <f t="shared" si="18"/>
        <v>-4518.4625527335738</v>
      </c>
      <c r="C145" s="15">
        <f t="shared" si="19"/>
        <v>4501.3753631023037</v>
      </c>
      <c r="D145" s="16">
        <f t="shared" si="20"/>
        <v>-4801.8405742283103</v>
      </c>
      <c r="E145" s="16">
        <f t="shared" si="21"/>
        <v>4783.6817515063367</v>
      </c>
      <c r="F145" s="17">
        <f t="shared" si="24"/>
        <v>13600</v>
      </c>
      <c r="G145" s="17">
        <f t="shared" si="22"/>
        <v>1882</v>
      </c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x14ac:dyDescent="0.25">
      <c r="A146" s="10">
        <f t="shared" si="23"/>
        <v>2.3754277777777708</v>
      </c>
      <c r="B146" s="15">
        <f t="shared" si="18"/>
        <v>-4595.8282976804057</v>
      </c>
      <c r="C146" s="15">
        <f t="shared" si="19"/>
        <v>4422.3575452737905</v>
      </c>
      <c r="D146" s="16">
        <f t="shared" si="20"/>
        <v>-4884.0583571147363</v>
      </c>
      <c r="E146" s="16">
        <f t="shared" si="21"/>
        <v>4699.7082850212846</v>
      </c>
      <c r="F146" s="17">
        <f t="shared" si="24"/>
        <v>13700</v>
      </c>
      <c r="G146" s="17">
        <f t="shared" si="22"/>
        <v>1846</v>
      </c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x14ac:dyDescent="0.25">
      <c r="A147" s="10">
        <f t="shared" si="23"/>
        <v>2.3927666666666596</v>
      </c>
      <c r="B147" s="15">
        <f t="shared" si="18"/>
        <v>-4671.8124008981586</v>
      </c>
      <c r="C147" s="15">
        <f t="shared" si="19"/>
        <v>4342.0102361480203</v>
      </c>
      <c r="D147" s="16">
        <f t="shared" si="20"/>
        <v>-4964.8078478030293</v>
      </c>
      <c r="E147" s="16">
        <f t="shared" si="21"/>
        <v>4614.3219474147509</v>
      </c>
      <c r="F147" s="17">
        <f t="shared" si="24"/>
        <v>13800</v>
      </c>
      <c r="G147" s="17">
        <f t="shared" si="22"/>
        <v>1810</v>
      </c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x14ac:dyDescent="0.25">
      <c r="A148" s="10">
        <f t="shared" si="23"/>
        <v>2.4101055555555484</v>
      </c>
      <c r="B148" s="15">
        <f t="shared" si="18"/>
        <v>-4746.3920193211325</v>
      </c>
      <c r="C148" s="15">
        <f t="shared" si="19"/>
        <v>4260.3575904992595</v>
      </c>
      <c r="D148" s="16">
        <f t="shared" si="20"/>
        <v>-5044.0647706112632</v>
      </c>
      <c r="E148" s="16">
        <f t="shared" si="21"/>
        <v>4527.5484083417978</v>
      </c>
      <c r="F148" s="17">
        <f t="shared" si="24"/>
        <v>13900</v>
      </c>
      <c r="G148" s="17">
        <f t="shared" si="22"/>
        <v>1774</v>
      </c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x14ac:dyDescent="0.25">
      <c r="A149" s="10">
        <f t="shared" si="23"/>
        <v>2.4274444444444372</v>
      </c>
      <c r="B149" s="15">
        <f t="shared" si="18"/>
        <v>-4819.5447321132397</v>
      </c>
      <c r="C149" s="15">
        <f t="shared" si="19"/>
        <v>4177.4241555244935</v>
      </c>
      <c r="D149" s="16">
        <f t="shared" si="20"/>
        <v>-5121.8052985675031</v>
      </c>
      <c r="E149" s="16">
        <f t="shared" si="21"/>
        <v>4439.4137544912219</v>
      </c>
      <c r="F149" s="17">
        <f t="shared" si="24"/>
        <v>14000</v>
      </c>
      <c r="G149" s="17">
        <f t="shared" si="22"/>
        <v>1738</v>
      </c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x14ac:dyDescent="0.25">
      <c r="A150" s="10">
        <f t="shared" si="23"/>
        <v>2.444783333333326</v>
      </c>
      <c r="B150" s="15">
        <f t="shared" si="18"/>
        <v>-4891.2485474083678</v>
      </c>
      <c r="C150" s="15">
        <f t="shared" si="19"/>
        <v>4093.234863463802</v>
      </c>
      <c r="D150" s="16">
        <f t="shared" si="20"/>
        <v>-5198.0060605728941</v>
      </c>
      <c r="E150" s="16">
        <f t="shared" si="21"/>
        <v>4349.9444817431249</v>
      </c>
      <c r="F150" s="17">
        <f t="shared" si="24"/>
        <v>14100</v>
      </c>
      <c r="G150" s="17">
        <f t="shared" si="22"/>
        <v>1702</v>
      </c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x14ac:dyDescent="0.25">
      <c r="A151" s="10">
        <f t="shared" si="23"/>
        <v>2.4621222222222148</v>
      </c>
      <c r="B151" s="15">
        <f t="shared" si="18"/>
        <v>-4961.4819089217908</v>
      </c>
      <c r="C151" s="15">
        <f t="shared" si="19"/>
        <v>4007.8150241050021</v>
      </c>
      <c r="D151" s="16">
        <f t="shared" si="20"/>
        <v>-5272.6441484277047</v>
      </c>
      <c r="E151" s="16">
        <f t="shared" si="21"/>
        <v>4259.1674872034655</v>
      </c>
      <c r="F151" s="17">
        <f t="shared" si="24"/>
        <v>14200</v>
      </c>
      <c r="G151" s="17">
        <f t="shared" si="22"/>
        <v>1666</v>
      </c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x14ac:dyDescent="0.25">
      <c r="A152" s="10">
        <f t="shared" si="23"/>
        <v>2.4794611111111036</v>
      </c>
      <c r="B152" s="15">
        <f t="shared" si="18"/>
        <v>-5030.2237024306178</v>
      </c>
      <c r="C152" s="15">
        <f t="shared" si="19"/>
        <v>3921.1903171747731</v>
      </c>
      <c r="D152" s="16">
        <f t="shared" si="20"/>
        <v>-5345.6971237182079</v>
      </c>
      <c r="E152" s="16">
        <f t="shared" si="21"/>
        <v>4167.1100611180018</v>
      </c>
      <c r="F152" s="17">
        <f t="shared" si="24"/>
        <v>14300</v>
      </c>
      <c r="G152" s="17">
        <f t="shared" si="22"/>
        <v>1630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x14ac:dyDescent="0.25">
      <c r="A153" s="10">
        <f t="shared" si="23"/>
        <v>2.4967999999999924</v>
      </c>
      <c r="B153" s="15">
        <f t="shared" si="18"/>
        <v>-5097.4532621213575</v>
      </c>
      <c r="C153" s="15">
        <f t="shared" si="19"/>
        <v>3833.3867846185735</v>
      </c>
      <c r="D153" s="16">
        <f t="shared" si="20"/>
        <v>-5417.1430245623333</v>
      </c>
      <c r="E153" s="16">
        <f t="shared" si="21"/>
        <v>4073.7998786680296</v>
      </c>
      <c r="F153" s="17">
        <f t="shared" si="24"/>
        <v>14400</v>
      </c>
      <c r="G153" s="17">
        <f t="shared" si="22"/>
        <v>1594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x14ac:dyDescent="0.25">
      <c r="A154" s="10">
        <f t="shared" si="23"/>
        <v>2.5141388888888812</v>
      </c>
      <c r="B154" s="15">
        <f t="shared" si="18"/>
        <v>-5163.1503768026678</v>
      </c>
      <c r="C154" s="15">
        <f t="shared" si="19"/>
        <v>3744.4308227716624</v>
      </c>
      <c r="D154" s="16">
        <f t="shared" si="20"/>
        <v>-5486.9603722120537</v>
      </c>
      <c r="E154" s="16">
        <f t="shared" si="21"/>
        <v>3979.264991650412</v>
      </c>
      <c r="F154" s="17">
        <f t="shared" si="24"/>
        <v>14500</v>
      </c>
      <c r="G154" s="17">
        <f t="shared" si="22"/>
        <v>1558</v>
      </c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x14ac:dyDescent="0.25">
      <c r="A155" s="10">
        <f t="shared" si="23"/>
        <v>2.5314777777777699</v>
      </c>
      <c r="B155" s="15">
        <f t="shared" si="18"/>
        <v>-5227.2952959814393</v>
      </c>
      <c r="C155" s="15">
        <f t="shared" si="19"/>
        <v>3654.3491744235821</v>
      </c>
      <c r="D155" s="16">
        <f t="shared" si="20"/>
        <v>-5555.1281775105363</v>
      </c>
      <c r="E155" s="16">
        <f t="shared" si="21"/>
        <v>3883.5338200443775</v>
      </c>
      <c r="F155" s="17">
        <f t="shared" si="24"/>
        <v>14600</v>
      </c>
      <c r="G155" s="17">
        <f t="shared" si="22"/>
        <v>1522</v>
      </c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x14ac:dyDescent="0.25">
      <c r="A156" s="10">
        <f t="shared" si="23"/>
        <v>2.5488166666666587</v>
      </c>
      <c r="B156" s="15">
        <f t="shared" si="18"/>
        <v>-5289.8687358003772</v>
      </c>
      <c r="C156" s="15">
        <f t="shared" si="19"/>
        <v>3563.1689207784862</v>
      </c>
      <c r="D156" s="16">
        <f t="shared" si="20"/>
        <v>-5621.6259472020938</v>
      </c>
      <c r="E156" s="16">
        <f t="shared" si="21"/>
        <v>3786.6351434676353</v>
      </c>
      <c r="F156" s="17">
        <f t="shared" si="24"/>
        <v>14700</v>
      </c>
      <c r="G156" s="17">
        <f t="shared" si="22"/>
        <v>1486</v>
      </c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x14ac:dyDescent="0.25">
      <c r="A157" s="10">
        <f t="shared" si="23"/>
        <v>2.5661555555555475</v>
      </c>
      <c r="B157" s="15">
        <f t="shared" si="18"/>
        <v>-5350.8518848352969</v>
      </c>
      <c r="C157" s="15">
        <f t="shared" si="19"/>
        <v>3470.9174733137279</v>
      </c>
      <c r="D157" s="16">
        <f t="shared" si="20"/>
        <v>-5686.4336900930766</v>
      </c>
      <c r="E157" s="16">
        <f t="shared" si="21"/>
        <v>3688.5980925243725</v>
      </c>
      <c r="F157" s="17">
        <f t="shared" si="24"/>
        <v>14800</v>
      </c>
      <c r="G157" s="17">
        <f t="shared" si="22"/>
        <v>1450</v>
      </c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x14ac:dyDescent="0.25">
      <c r="A158" s="10">
        <f t="shared" si="23"/>
        <v>2.5834944444444363</v>
      </c>
      <c r="B158" s="15">
        <f t="shared" si="18"/>
        <v>-5410.2264097503949</v>
      </c>
      <c r="C158" s="15">
        <f t="shared" si="19"/>
        <v>3377.6225655391622</v>
      </c>
      <c r="D158" s="16">
        <f t="shared" si="20"/>
        <v>-5749.5319230618024</v>
      </c>
      <c r="E158" s="16">
        <f t="shared" si="21"/>
        <v>3589.4521400477329</v>
      </c>
      <c r="F158" s="17">
        <f t="shared" si="24"/>
        <v>14900</v>
      </c>
      <c r="G158" s="17">
        <f t="shared" si="22"/>
        <v>1414</v>
      </c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x14ac:dyDescent="0.25">
      <c r="A159" s="10">
        <f t="shared" si="23"/>
        <v>2.6008333333333251</v>
      </c>
      <c r="B159" s="15">
        <f t="shared" si="18"/>
        <v>-5467.9744608097908</v>
      </c>
      <c r="C159" s="15">
        <f t="shared" si="19"/>
        <v>3283.3122446596331</v>
      </c>
      <c r="D159" s="16">
        <f t="shared" si="20"/>
        <v>-5810.901676915767</v>
      </c>
      <c r="E159" s="16">
        <f t="shared" si="21"/>
        <v>3489.2270922394155</v>
      </c>
      <c r="F159" s="17">
        <f t="shared" si="24"/>
        <v>15000</v>
      </c>
      <c r="G159" s="17">
        <f t="shared" si="22"/>
        <v>1378</v>
      </c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x14ac:dyDescent="0.25">
      <c r="A160" s="10">
        <f t="shared" si="23"/>
        <v>2.6181722222222139</v>
      </c>
      <c r="B160" s="15">
        <f t="shared" si="18"/>
        <v>-5524.0786772436841</v>
      </c>
      <c r="C160" s="15">
        <f t="shared" si="19"/>
        <v>3188.0148631431548</v>
      </c>
      <c r="D160" s="16">
        <f t="shared" si="20"/>
        <v>-5870.5245020943385</v>
      </c>
      <c r="E160" s="16">
        <f t="shared" si="21"/>
        <v>3387.9530797090474</v>
      </c>
      <c r="F160" s="17">
        <f t="shared" si="24"/>
        <v>15100</v>
      </c>
      <c r="G160" s="17">
        <f t="shared" si="22"/>
        <v>1342</v>
      </c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x14ac:dyDescent="0.25">
      <c r="A161" s="10">
        <f t="shared" si="23"/>
        <v>2.6355111111111027</v>
      </c>
      <c r="B161" s="15">
        <f t="shared" si="18"/>
        <v>-5578.5221924675161</v>
      </c>
      <c r="C161" s="15">
        <f t="shared" si="19"/>
        <v>3091.759070197324</v>
      </c>
      <c r="D161" s="16">
        <f t="shared" si="20"/>
        <v>-5928.3824742152437</v>
      </c>
      <c r="E161" s="16">
        <f t="shared" si="21"/>
        <v>3285.6605484160336</v>
      </c>
      <c r="F161" s="17">
        <f t="shared" si="24"/>
        <v>15200</v>
      </c>
      <c r="G161" s="17">
        <f t="shared" si="22"/>
        <v>1306</v>
      </c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x14ac:dyDescent="0.25">
      <c r="A162" s="10">
        <f t="shared" si="23"/>
        <v>2.6528499999999915</v>
      </c>
      <c r="B162" s="15">
        <f t="shared" si="18"/>
        <v>-5631.2886391525617</v>
      </c>
      <c r="C162" s="15">
        <f t="shared" si="19"/>
        <v>2994.5738031565188</v>
      </c>
      <c r="D162" s="16">
        <f t="shared" si="20"/>
        <v>-5984.4581994631644</v>
      </c>
      <c r="E162" s="16">
        <f t="shared" si="21"/>
        <v>3182.3802505166018</v>
      </c>
      <c r="F162" s="17">
        <f t="shared" si="24"/>
        <v>15300</v>
      </c>
      <c r="G162" s="17">
        <f t="shared" si="22"/>
        <v>1270</v>
      </c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x14ac:dyDescent="0.25">
      <c r="A163" s="10">
        <f t="shared" si="23"/>
        <v>2.6701888888888803</v>
      </c>
      <c r="B163" s="15">
        <f t="shared" si="18"/>
        <v>-5682.3621541464317</v>
      </c>
      <c r="C163" s="15">
        <f t="shared" si="19"/>
        <v>2896.4882787824849</v>
      </c>
      <c r="D163" s="16">
        <f t="shared" si="20"/>
        <v>-6038.734819818832</v>
      </c>
      <c r="E163" s="16">
        <f t="shared" si="21"/>
        <v>3078.1432351187964</v>
      </c>
      <c r="F163" s="17">
        <f t="shared" si="24"/>
        <v>15400</v>
      </c>
      <c r="G163" s="17">
        <f t="shared" si="22"/>
        <v>1234</v>
      </c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x14ac:dyDescent="0.25">
      <c r="A164" s="10">
        <f t="shared" si="23"/>
        <v>2.6875277777777691</v>
      </c>
      <c r="B164" s="15">
        <f t="shared" si="18"/>
        <v>-5731.7273832420087</v>
      </c>
      <c r="C164" s="15">
        <f t="shared" si="19"/>
        <v>2797.5319844809123</v>
      </c>
      <c r="D164" s="16">
        <f t="shared" si="20"/>
        <v>-6091.1960181270515</v>
      </c>
      <c r="E164" s="16">
        <f t="shared" si="21"/>
        <v>2972.9808389482009</v>
      </c>
      <c r="F164" s="17">
        <f t="shared" si="24"/>
        <v>15500</v>
      </c>
      <c r="G164" s="17">
        <f t="shared" si="22"/>
        <v>1198</v>
      </c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x14ac:dyDescent="0.25">
      <c r="A165" s="10">
        <f t="shared" si="23"/>
        <v>2.7048666666666579</v>
      </c>
      <c r="B165" s="15">
        <f t="shared" si="18"/>
        <v>-5779.3694857933706</v>
      </c>
      <c r="C165" s="15">
        <f t="shared" si="19"/>
        <v>2697.7346694366493</v>
      </c>
      <c r="D165" s="16">
        <f t="shared" si="20"/>
        <v>-6141.8260230021115</v>
      </c>
      <c r="E165" s="16">
        <f t="shared" si="21"/>
        <v>2866.9246769271886</v>
      </c>
      <c r="F165" s="17">
        <f t="shared" si="24"/>
        <v>15600</v>
      </c>
      <c r="G165" s="17">
        <f t="shared" si="22"/>
        <v>1162</v>
      </c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x14ac:dyDescent="0.25">
      <c r="A166" s="10">
        <f t="shared" si="23"/>
        <v>2.7222055555555467</v>
      </c>
      <c r="B166" s="15">
        <f t="shared" si="18"/>
        <v>-5825.2741391773288</v>
      </c>
      <c r="C166" s="15">
        <f t="shared" si="19"/>
        <v>2597.1263356702216</v>
      </c>
      <c r="D166" s="16">
        <f t="shared" si="20"/>
        <v>-6190.6096135691332</v>
      </c>
      <c r="E166" s="16">
        <f t="shared" si="21"/>
        <v>2760.0066326705492</v>
      </c>
      <c r="F166" s="17">
        <f t="shared" si="24"/>
        <v>15700</v>
      </c>
      <c r="G166" s="17">
        <f t="shared" si="22"/>
        <v>1126</v>
      </c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x14ac:dyDescent="0.25">
      <c r="A167" s="10">
        <f t="shared" si="23"/>
        <v>2.7395444444444355</v>
      </c>
      <c r="B167" s="15">
        <f t="shared" si="18"/>
        <v>-5869.427543099232</v>
      </c>
      <c r="C167" s="15">
        <f t="shared" si="19"/>
        <v>2495.7372290183348</v>
      </c>
      <c r="D167" s="16">
        <f t="shared" si="20"/>
        <v>-6237.5321240399171</v>
      </c>
      <c r="E167" s="16">
        <f t="shared" si="21"/>
        <v>2652.2588489003251</v>
      </c>
      <c r="F167" s="17">
        <f t="shared" si="24"/>
        <v>15800</v>
      </c>
      <c r="G167" s="17">
        <f t="shared" si="22"/>
        <v>1090</v>
      </c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x14ac:dyDescent="0.25">
      <c r="A168" s="10">
        <f t="shared" si="23"/>
        <v>2.7568833333333242</v>
      </c>
      <c r="B168" s="15">
        <f t="shared" si="18"/>
        <v>-5911.8164237417413</v>
      </c>
      <c r="C168" s="15">
        <f t="shared" si="19"/>
        <v>2393.5978300410875</v>
      </c>
      <c r="D168" s="16">
        <f t="shared" si="20"/>
        <v>-6282.5794481219073</v>
      </c>
      <c r="E168" s="16">
        <f t="shared" si="21"/>
        <v>2543.7137177827672</v>
      </c>
      <c r="F168" s="17">
        <f t="shared" si="24"/>
        <v>15900</v>
      </c>
      <c r="G168" s="17">
        <f t="shared" si="22"/>
        <v>1054</v>
      </c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x14ac:dyDescent="0.25">
      <c r="A169" s="10">
        <f t="shared" si="23"/>
        <v>2.774222222222213</v>
      </c>
      <c r="B169" s="15">
        <f t="shared" si="18"/>
        <v>-5952.4280377553359</v>
      </c>
      <c r="C169" s="15">
        <f t="shared" si="19"/>
        <v>2290.7388448586098</v>
      </c>
      <c r="D169" s="16">
        <f t="shared" si="20"/>
        <v>-6325.7380432589634</v>
      </c>
      <c r="E169" s="16">
        <f t="shared" si="21"/>
        <v>2434.4038711902881</v>
      </c>
      <c r="F169" s="17">
        <f t="shared" si="24"/>
        <v>16000</v>
      </c>
      <c r="G169" s="17">
        <f t="shared" si="22"/>
        <v>1018</v>
      </c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x14ac:dyDescent="0.25">
      <c r="A170" s="10">
        <f t="shared" si="23"/>
        <v>2.7915611111111018</v>
      </c>
      <c r="B170" s="15">
        <f t="shared" si="18"/>
        <v>-5991.2501760893338</v>
      </c>
      <c r="C170" s="15">
        <f t="shared" si="19"/>
        <v>2187.1911959199006</v>
      </c>
      <c r="D170" s="16">
        <f t="shared" si="20"/>
        <v>-6366.9949347026504</v>
      </c>
      <c r="E170" s="16">
        <f t="shared" si="21"/>
        <v>2324.3621708913583</v>
      </c>
      <c r="F170" s="17">
        <f t="shared" si="24"/>
        <v>16100</v>
      </c>
      <c r="G170" s="17">
        <f t="shared" si="22"/>
        <v>982</v>
      </c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x14ac:dyDescent="0.25">
      <c r="A171" s="10">
        <f t="shared" si="23"/>
        <v>2.8088999999999906</v>
      </c>
      <c r="B171" s="15">
        <f t="shared" si="18"/>
        <v>-6028.2711676622985</v>
      </c>
      <c r="C171" s="15">
        <f t="shared" si="19"/>
        <v>2082.9860127066222</v>
      </c>
      <c r="D171" s="16">
        <f t="shared" si="20"/>
        <v>-6406.3377194128343</v>
      </c>
      <c r="E171" s="16">
        <f t="shared" si="21"/>
        <v>2213.6216986712898</v>
      </c>
      <c r="F171" s="17">
        <f t="shared" si="24"/>
        <v>16200</v>
      </c>
      <c r="G171" s="17">
        <f t="shared" si="22"/>
        <v>946</v>
      </c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x14ac:dyDescent="0.25">
      <c r="A172" s="10">
        <f t="shared" si="23"/>
        <v>2.8262388888888794</v>
      </c>
      <c r="B172" s="15">
        <f t="shared" si="18"/>
        <v>-6063.4798828707062</v>
      </c>
      <c r="C172" s="15">
        <f t="shared" si="19"/>
        <v>1978.1546223746634</v>
      </c>
      <c r="D172" s="16">
        <f t="shared" si="20"/>
        <v>-6443.754569786398</v>
      </c>
      <c r="E172" s="16">
        <f t="shared" si="21"/>
        <v>2102.2157463868721</v>
      </c>
      <c r="F172" s="17">
        <f t="shared" si="24"/>
        <v>16300</v>
      </c>
      <c r="G172" s="17">
        <f t="shared" si="22"/>
        <v>910</v>
      </c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x14ac:dyDescent="0.25">
      <c r="A173" s="10">
        <f t="shared" si="23"/>
        <v>2.8435777777777682</v>
      </c>
      <c r="B173" s="15">
        <f t="shared" si="18"/>
        <v>-6096.8657369348384</v>
      </c>
      <c r="C173" s="15">
        <f t="shared" si="19"/>
        <v>1872.7285403362669</v>
      </c>
      <c r="D173" s="16">
        <f t="shared" si="20"/>
        <v>-6479.2342372129724</v>
      </c>
      <c r="E173" s="16">
        <f t="shared" si="21"/>
        <v>1990.1778059578578</v>
      </c>
      <c r="F173" s="17">
        <f t="shared" si="24"/>
        <v>16400</v>
      </c>
      <c r="G173" s="17">
        <f t="shared" si="22"/>
        <v>874</v>
      </c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x14ac:dyDescent="0.25">
      <c r="A174" s="10">
        <f t="shared" si="23"/>
        <v>2.860916666666657</v>
      </c>
      <c r="B174" s="15">
        <f t="shared" si="18"/>
        <v>-6128.4186930808764</v>
      </c>
      <c r="C174" s="15">
        <f t="shared" si="19"/>
        <v>1766.7394607855672</v>
      </c>
      <c r="D174" s="16">
        <f t="shared" si="20"/>
        <v>-6512.7660554565982</v>
      </c>
      <c r="E174" s="16">
        <f t="shared" si="21"/>
        <v>1877.5415592983027</v>
      </c>
      <c r="F174" s="17">
        <f t="shared" si="24"/>
        <v>16500</v>
      </c>
      <c r="G174" s="17">
        <f t="shared" si="22"/>
        <v>838</v>
      </c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x14ac:dyDescent="0.25">
      <c r="A175" s="10">
        <f t="shared" si="23"/>
        <v>2.8782555555555458</v>
      </c>
      <c r="B175" s="15">
        <f t="shared" si="18"/>
        <v>-6158.129265558252</v>
      </c>
      <c r="C175" s="15">
        <f t="shared" si="19"/>
        <v>1660.2192471703809</v>
      </c>
      <c r="D175" s="16">
        <f t="shared" si="20"/>
        <v>-6544.3399438623128</v>
      </c>
      <c r="E175" s="16">
        <f t="shared" si="21"/>
        <v>1764.3408681907874</v>
      </c>
      <c r="F175" s="17">
        <f t="shared" si="24"/>
        <v>16600</v>
      </c>
      <c r="G175" s="17">
        <f t="shared" si="22"/>
        <v>802</v>
      </c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x14ac:dyDescent="0.25">
      <c r="A176" s="10">
        <f t="shared" si="23"/>
        <v>2.8955944444444346</v>
      </c>
      <c r="B176" s="15">
        <f t="shared" si="18"/>
        <v>-6185.9885224913423</v>
      </c>
      <c r="C176" s="15">
        <f t="shared" si="19"/>
        <v>1553.1999226131106</v>
      </c>
      <c r="D176" s="16">
        <f t="shared" si="20"/>
        <v>-6573.9464103866922</v>
      </c>
      <c r="E176" s="16">
        <f t="shared" si="21"/>
        <v>1650.6097641065639</v>
      </c>
      <c r="F176" s="17">
        <f t="shared" si="24"/>
        <v>16700</v>
      </c>
      <c r="G176" s="17">
        <f t="shared" si="22"/>
        <v>766</v>
      </c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x14ac:dyDescent="0.25">
      <c r="A177" s="10">
        <f t="shared" si="23"/>
        <v>2.9129333333333234</v>
      </c>
      <c r="B177" s="15">
        <f t="shared" si="18"/>
        <v>-6211.9880885646626</v>
      </c>
      <c r="C177" s="15">
        <f t="shared" si="19"/>
        <v>1445.7136602836511</v>
      </c>
      <c r="D177" s="16">
        <f t="shared" si="20"/>
        <v>-6601.5765544514397</v>
      </c>
      <c r="E177" s="16">
        <f t="shared" si="21"/>
        <v>1536.3824379746923</v>
      </c>
      <c r="F177" s="17">
        <f t="shared" si="24"/>
        <v>16800</v>
      </c>
      <c r="G177" s="17">
        <f t="shared" si="22"/>
        <v>730</v>
      </c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x14ac:dyDescent="0.25">
      <c r="A178" s="10">
        <f t="shared" si="23"/>
        <v>2.9302722222222122</v>
      </c>
      <c r="B178" s="15">
        <f t="shared" si="18"/>
        <v>-6236.1201475407233</v>
      </c>
      <c r="C178" s="15">
        <f t="shared" si="19"/>
        <v>1337.7927737271823</v>
      </c>
      <c r="D178" s="16">
        <f t="shared" si="20"/>
        <v>-6627.2220696191625</v>
      </c>
      <c r="E178" s="16">
        <f t="shared" si="21"/>
        <v>1421.6932299032362</v>
      </c>
      <c r="F178" s="17">
        <f t="shared" si="24"/>
        <v>16900</v>
      </c>
      <c r="G178" s="17">
        <f t="shared" si="22"/>
        <v>694</v>
      </c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x14ac:dyDescent="0.25">
      <c r="A179" s="10">
        <f t="shared" si="23"/>
        <v>2.947611111111101</v>
      </c>
      <c r="B179" s="15">
        <f t="shared" si="18"/>
        <v>-6258.3774446098305</v>
      </c>
      <c r="C179" s="15">
        <f t="shared" si="19"/>
        <v>1229.4697071497637</v>
      </c>
      <c r="D179" s="16">
        <f t="shared" si="20"/>
        <v>-6650.8752460905353</v>
      </c>
      <c r="E179" s="16">
        <f t="shared" si="21"/>
        <v>1306.5766188556129</v>
      </c>
      <c r="F179" s="17">
        <f t="shared" si="24"/>
        <v>17000</v>
      </c>
      <c r="G179" s="17">
        <f t="shared" si="22"/>
        <v>658</v>
      </c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x14ac:dyDescent="0.25">
      <c r="A180" s="10">
        <f t="shared" si="23"/>
        <v>2.9649499999999898</v>
      </c>
      <c r="B180" s="15">
        <f t="shared" si="18"/>
        <v>-6278.7532885710925</v>
      </c>
      <c r="C180" s="15">
        <f t="shared" si="19"/>
        <v>1120.7770256646488</v>
      </c>
      <c r="D180" s="16">
        <f t="shared" si="20"/>
        <v>-6672.5289730220857</v>
      </c>
      <c r="E180" s="16">
        <f t="shared" si="21"/>
        <v>1191.0672122851975</v>
      </c>
      <c r="F180" s="17">
        <f t="shared" si="24"/>
        <v>17100</v>
      </c>
      <c r="G180" s="17">
        <f t="shared" si="22"/>
        <v>622</v>
      </c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x14ac:dyDescent="0.25">
      <c r="A181" s="10">
        <f t="shared" si="23"/>
        <v>2.9822888888888786</v>
      </c>
      <c r="B181" s="15">
        <f t="shared" si="18"/>
        <v>-6297.24155384399</v>
      </c>
      <c r="C181" s="15">
        <f t="shared" si="19"/>
        <v>1011.7474055022486</v>
      </c>
      <c r="D181" s="16">
        <f t="shared" si="20"/>
        <v>-6692.1767406639328</v>
      </c>
      <c r="E181" s="16">
        <f t="shared" si="21"/>
        <v>1075.1997357313016</v>
      </c>
      <c r="F181" s="17">
        <f t="shared" si="24"/>
        <v>17200</v>
      </c>
      <c r="G181" s="17">
        <f t="shared" si="22"/>
        <v>586</v>
      </c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x14ac:dyDescent="0.25">
      <c r="A182" s="10">
        <f t="shared" si="23"/>
        <v>2.9996277777777673</v>
      </c>
      <c r="B182" s="15">
        <f t="shared" si="18"/>
        <v>-6313.8366823099122</v>
      </c>
      <c r="C182" s="15">
        <f t="shared" si="19"/>
        <v>902.41362418669246</v>
      </c>
      <c r="D182" s="16">
        <f t="shared" si="20"/>
        <v>-6709.8126423168051</v>
      </c>
      <c r="E182" s="16">
        <f t="shared" si="21"/>
        <v>959.00902237964908</v>
      </c>
      <c r="F182" s="17">
        <f t="shared" si="24"/>
        <v>17300</v>
      </c>
      <c r="G182" s="17">
        <f t="shared" si="22"/>
        <v>550</v>
      </c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x14ac:dyDescent="0.25">
      <c r="A183" s="10">
        <f t="shared" si="23"/>
        <v>3.0169666666666561</v>
      </c>
      <c r="B183" s="15">
        <f t="shared" si="18"/>
        <v>-6328.5336849830865</v>
      </c>
      <c r="C183" s="15">
        <f t="shared" si="19"/>
        <v>792.80855068193637</v>
      </c>
      <c r="D183" s="16">
        <f t="shared" si="20"/>
        <v>-6725.431376107771</v>
      </c>
      <c r="E183" s="16">
        <f t="shared" si="21"/>
        <v>842.53000259049304</v>
      </c>
      <c r="F183" s="17">
        <f t="shared" si="24"/>
        <v>17400</v>
      </c>
      <c r="G183" s="17">
        <f t="shared" si="22"/>
        <v>514</v>
      </c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x14ac:dyDescent="0.25">
      <c r="A184" s="10">
        <f t="shared" si="23"/>
        <v>3.0343055555555449</v>
      </c>
      <c r="B184" s="15">
        <f t="shared" si="18"/>
        <v>-6341.3281435104182</v>
      </c>
      <c r="C184" s="15">
        <f t="shared" si="19"/>
        <v>682.96513551038083</v>
      </c>
      <c r="D184" s="16">
        <f t="shared" si="20"/>
        <v>-6739.0282465841356</v>
      </c>
      <c r="E184" s="16">
        <f t="shared" si="21"/>
        <v>725.7976933975167</v>
      </c>
      <c r="F184" s="17">
        <f t="shared" si="24"/>
        <v>17500</v>
      </c>
      <c r="G184" s="17">
        <f t="shared" si="22"/>
        <v>478</v>
      </c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x14ac:dyDescent="0.25">
      <c r="A185" s="10">
        <f t="shared" si="23"/>
        <v>3.0516444444444337</v>
      </c>
      <c r="B185" s="15">
        <f t="shared" si="18"/>
        <v>-6352.2162114997755</v>
      </c>
      <c r="C185" s="15">
        <f t="shared" si="19"/>
        <v>572.91640084697156</v>
      </c>
      <c r="D185" s="16">
        <f t="shared" si="20"/>
        <v>-6750.5991661250355</v>
      </c>
      <c r="E185" s="16">
        <f t="shared" si="21"/>
        <v>608.84718798067934</v>
      </c>
      <c r="F185" s="17">
        <f t="shared" si="24"/>
        <v>17600</v>
      </c>
      <c r="G185" s="17">
        <f t="shared" si="22"/>
        <v>442</v>
      </c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x14ac:dyDescent="0.25">
      <c r="A186" s="10">
        <f t="shared" si="23"/>
        <v>3.0689833333333225</v>
      </c>
      <c r="B186" s="15">
        <f t="shared" si="18"/>
        <v>-6361.1946156763279</v>
      </c>
      <c r="C186" s="15">
        <f t="shared" si="19"/>
        <v>462.6954305917576</v>
      </c>
      <c r="D186" s="16">
        <f t="shared" si="20"/>
        <v>-6760.1406561702961</v>
      </c>
      <c r="E186" s="16">
        <f t="shared" si="21"/>
        <v>491.71364511617008</v>
      </c>
      <c r="F186" s="17">
        <f t="shared" si="24"/>
        <v>17700</v>
      </c>
      <c r="G186" s="17">
        <f t="shared" si="22"/>
        <v>406</v>
      </c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x14ac:dyDescent="0.25">
      <c r="A187" s="10">
        <f t="shared" si="23"/>
        <v>3.0863222222222113</v>
      </c>
      <c r="B187" s="15">
        <f t="shared" si="18"/>
        <v>-6368.2606568665951</v>
      </c>
      <c r="C187" s="15">
        <f t="shared" si="19"/>
        <v>352.33536042389409</v>
      </c>
      <c r="D187" s="16">
        <f t="shared" si="20"/>
        <v>-6767.6498482661937</v>
      </c>
      <c r="E187" s="16">
        <f t="shared" si="21"/>
        <v>374.43227860664069</v>
      </c>
      <c r="F187" s="17">
        <f t="shared" si="24"/>
        <v>17800</v>
      </c>
      <c r="G187" s="17">
        <f t="shared" si="22"/>
        <v>370</v>
      </c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x14ac:dyDescent="0.25">
      <c r="A188" s="10">
        <f t="shared" si="23"/>
        <v>3.1036611111111001</v>
      </c>
      <c r="B188" s="15">
        <f t="shared" si="18"/>
        <v>-6373.4122108098918</v>
      </c>
      <c r="C188" s="15">
        <f t="shared" si="19"/>
        <v>241.86936784007844</v>
      </c>
      <c r="D188" s="16">
        <f t="shared" si="20"/>
        <v>-6773.1244849277909</v>
      </c>
      <c r="E188" s="16">
        <f t="shared" si="21"/>
        <v>257.0383466948968</v>
      </c>
      <c r="F188" s="17">
        <f t="shared" si="24"/>
        <v>17900</v>
      </c>
      <c r="G188" s="17">
        <f t="shared" si="22"/>
        <v>334</v>
      </c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x14ac:dyDescent="0.25">
      <c r="A189" s="10">
        <f t="shared" si="23"/>
        <v>3.1209999999999889</v>
      </c>
      <c r="B189" s="15">
        <f t="shared" si="18"/>
        <v>-6376.6477287969465</v>
      </c>
      <c r="C189" s="15">
        <f t="shared" si="19"/>
        <v>131.33066218041478</v>
      </c>
      <c r="D189" s="16">
        <f t="shared" si="20"/>
        <v>-6776.5629203176077</v>
      </c>
      <c r="E189" s="16">
        <f t="shared" si="21"/>
        <v>139.5671414642288</v>
      </c>
      <c r="F189" s="17">
        <f t="shared" si="24"/>
        <v>18000</v>
      </c>
      <c r="G189" s="17">
        <f t="shared" si="22"/>
        <v>298</v>
      </c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x14ac:dyDescent="0.25">
      <c r="A190" s="10">
        <f t="shared" si="23"/>
        <v>3.1383388888888777</v>
      </c>
      <c r="B190" s="15">
        <f t="shared" si="18"/>
        <v>-6377.9662381354856</v>
      </c>
      <c r="C190" s="15">
        <f t="shared" si="19"/>
        <v>20.752474644705469</v>
      </c>
      <c r="D190" s="16">
        <f t="shared" si="20"/>
        <v>-6777.9641207404084</v>
      </c>
      <c r="E190" s="16">
        <f t="shared" si="21"/>
        <v>22.05397822856909</v>
      </c>
      <c r="F190" s="17">
        <f t="shared" si="24"/>
        <v>18100</v>
      </c>
      <c r="G190" s="17">
        <f t="shared" si="22"/>
        <v>262</v>
      </c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x14ac:dyDescent="0.25">
      <c r="A191" s="10"/>
      <c r="B191" s="6"/>
      <c r="C191" s="6"/>
      <c r="D191" s="7"/>
      <c r="E191" s="7"/>
      <c r="F191" s="7"/>
      <c r="G191" s="7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x14ac:dyDescent="0.25">
      <c r="A192" s="10"/>
      <c r="B192" s="6"/>
      <c r="C192" s="6"/>
      <c r="D192" s="7"/>
      <c r="E192" s="7"/>
      <c r="F192" s="7"/>
      <c r="G192" s="7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x14ac:dyDescent="0.25">
      <c r="A193" s="10"/>
      <c r="B193" s="6"/>
      <c r="C193" s="6"/>
      <c r="D193" s="7"/>
      <c r="E193" s="7"/>
      <c r="F193" s="7"/>
      <c r="G193" s="7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x14ac:dyDescent="0.25">
      <c r="A194" s="10"/>
      <c r="B194" s="6"/>
      <c r="C194" s="6"/>
      <c r="D194" s="7"/>
      <c r="E194" s="7"/>
      <c r="F194" s="7"/>
      <c r="G194" s="7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25">
      <c r="A195" s="10"/>
      <c r="B195" s="6"/>
      <c r="C195" s="6"/>
      <c r="D195" s="7"/>
      <c r="E195" s="7"/>
      <c r="F195" s="7"/>
      <c r="G195" s="7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25">
      <c r="A196" s="10"/>
      <c r="B196" s="6"/>
      <c r="C196" s="6"/>
      <c r="D196" s="7"/>
      <c r="E196" s="7"/>
      <c r="F196" s="7"/>
      <c r="G196" s="7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25">
      <c r="A197" s="10"/>
      <c r="B197" s="6"/>
      <c r="C197" s="6"/>
      <c r="D197" s="7"/>
      <c r="E197" s="7"/>
      <c r="F197" s="7"/>
      <c r="G197" s="7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25">
      <c r="A198" s="10"/>
      <c r="B198" s="6"/>
      <c r="C198" s="6"/>
      <c r="D198" s="7"/>
      <c r="E198" s="7"/>
      <c r="F198" s="7"/>
      <c r="G198" s="7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25">
      <c r="A199" s="10"/>
      <c r="B199" s="6"/>
      <c r="C199" s="6"/>
      <c r="D199" s="7"/>
      <c r="E199" s="7"/>
      <c r="F199" s="7"/>
      <c r="G199" s="7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25">
      <c r="A200" s="10"/>
      <c r="B200" s="6"/>
      <c r="C200" s="6"/>
      <c r="D200" s="7"/>
      <c r="E200" s="7"/>
      <c r="F200" s="7"/>
      <c r="G200" s="7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25">
      <c r="A201" s="10"/>
      <c r="B201" s="6"/>
      <c r="C201" s="6"/>
      <c r="D201" s="7"/>
      <c r="E201" s="7"/>
      <c r="F201" s="7"/>
      <c r="G201" s="7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x14ac:dyDescent="0.25">
      <c r="A202" s="10"/>
      <c r="B202" s="6"/>
      <c r="C202" s="6"/>
      <c r="D202" s="7"/>
      <c r="E202" s="7"/>
      <c r="F202" s="7"/>
      <c r="G202" s="7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x14ac:dyDescent="0.25">
      <c r="A203" s="10"/>
      <c r="B203" s="6"/>
      <c r="C203" s="6"/>
      <c r="D203" s="7"/>
      <c r="E203" s="7"/>
      <c r="F203" s="7"/>
      <c r="G203" s="7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x14ac:dyDescent="0.25">
      <c r="A204" s="10"/>
      <c r="B204" s="6"/>
      <c r="C204" s="6"/>
      <c r="D204" s="7"/>
      <c r="E204" s="7"/>
      <c r="F204" s="7"/>
      <c r="G204" s="7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x14ac:dyDescent="0.25">
      <c r="A205" s="10"/>
      <c r="B205" s="6"/>
      <c r="C205" s="6"/>
      <c r="D205" s="7"/>
      <c r="E205" s="7"/>
      <c r="F205" s="7"/>
      <c r="G205" s="7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x14ac:dyDescent="0.25">
      <c r="A206" s="10"/>
      <c r="B206" s="6"/>
      <c r="C206" s="6"/>
      <c r="D206" s="7"/>
      <c r="E206" s="7"/>
      <c r="F206" s="7"/>
      <c r="G206" s="7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x14ac:dyDescent="0.25">
      <c r="A207" s="10"/>
      <c r="B207" s="6"/>
      <c r="C207" s="6"/>
      <c r="D207" s="7"/>
      <c r="E207" s="7"/>
      <c r="F207" s="7"/>
      <c r="G207" s="7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x14ac:dyDescent="0.25">
      <c r="A208" s="10"/>
      <c r="B208" s="6"/>
      <c r="C208" s="6"/>
      <c r="D208" s="7"/>
      <c r="E208" s="7"/>
      <c r="F208" s="7"/>
      <c r="G208" s="7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x14ac:dyDescent="0.25">
      <c r="A209" s="10"/>
      <c r="B209" s="6"/>
      <c r="C209" s="6"/>
      <c r="D209" s="7"/>
      <c r="E209" s="7"/>
      <c r="F209" s="7"/>
      <c r="G209" s="7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x14ac:dyDescent="0.25">
      <c r="A210" s="10"/>
      <c r="B210" s="6"/>
      <c r="C210" s="6"/>
      <c r="D210" s="7"/>
      <c r="E210" s="7"/>
      <c r="F210" s="7"/>
      <c r="G210" s="7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x14ac:dyDescent="0.25">
      <c r="A211" s="2"/>
      <c r="B211" s="1"/>
      <c r="C211" s="1"/>
      <c r="D211" s="1"/>
      <c r="E211" s="1"/>
      <c r="F211" s="1"/>
      <c r="G211" s="1"/>
    </row>
    <row r="212" spans="1:23" x14ac:dyDescent="0.25">
      <c r="A212" s="2"/>
      <c r="B212" s="1"/>
      <c r="C212" s="1"/>
      <c r="D212" s="1"/>
      <c r="E212" s="1"/>
      <c r="F212" s="1"/>
      <c r="G212" s="1"/>
    </row>
    <row r="213" spans="1:23" x14ac:dyDescent="0.25">
      <c r="A213" s="2"/>
      <c r="B213" s="1"/>
      <c r="C213" s="1"/>
      <c r="D213" s="1"/>
      <c r="E213" s="1"/>
      <c r="F213" s="1"/>
      <c r="G213" s="1"/>
    </row>
    <row r="214" spans="1:23" x14ac:dyDescent="0.25">
      <c r="A214" s="2"/>
      <c r="B214" s="1"/>
      <c r="C214" s="1"/>
      <c r="D214" s="1"/>
      <c r="E214" s="1"/>
      <c r="F214" s="1"/>
      <c r="G214" s="1"/>
    </row>
    <row r="215" spans="1:23" x14ac:dyDescent="0.25">
      <c r="A215" s="2"/>
      <c r="B215" s="1"/>
      <c r="C215" s="1"/>
      <c r="D215" s="1"/>
      <c r="E215" s="1"/>
      <c r="F215" s="1"/>
      <c r="G215" s="1"/>
    </row>
    <row r="216" spans="1:23" x14ac:dyDescent="0.25">
      <c r="A216" s="2"/>
      <c r="B216" s="1"/>
      <c r="C216" s="1"/>
      <c r="D216" s="1"/>
      <c r="E216" s="1"/>
      <c r="F216" s="1"/>
      <c r="G216" s="1"/>
    </row>
    <row r="217" spans="1:23" x14ac:dyDescent="0.25">
      <c r="A217" s="2"/>
      <c r="B217" s="1"/>
      <c r="C217" s="1"/>
      <c r="D217" s="1"/>
      <c r="E217" s="1"/>
      <c r="F217" s="1"/>
      <c r="G217" s="1"/>
    </row>
    <row r="218" spans="1:23" x14ac:dyDescent="0.25">
      <c r="A218" s="2"/>
      <c r="B218" s="1"/>
      <c r="C218" s="1"/>
      <c r="D218" s="1"/>
      <c r="E218" s="1"/>
      <c r="F218" s="1"/>
      <c r="G218" s="1"/>
    </row>
    <row r="219" spans="1:23" x14ac:dyDescent="0.25">
      <c r="A219" s="2"/>
      <c r="B219" s="1"/>
      <c r="C219" s="1"/>
      <c r="D219" s="1"/>
      <c r="E219" s="1"/>
      <c r="F219" s="1"/>
      <c r="G219" s="1"/>
    </row>
    <row r="220" spans="1:23" x14ac:dyDescent="0.25">
      <c r="A220" s="2"/>
      <c r="B220" s="1"/>
      <c r="C220" s="1"/>
      <c r="D220" s="1"/>
      <c r="E220" s="1"/>
      <c r="F220" s="1"/>
      <c r="G220" s="1"/>
    </row>
    <row r="221" spans="1:23" x14ac:dyDescent="0.25">
      <c r="A221" s="2"/>
      <c r="B221" s="1"/>
      <c r="C221" s="1"/>
      <c r="D221" s="1"/>
      <c r="E221" s="1"/>
      <c r="F221" s="1"/>
      <c r="G221" s="1"/>
    </row>
    <row r="222" spans="1:23" x14ac:dyDescent="0.25">
      <c r="A222" s="2"/>
      <c r="B222" s="1"/>
      <c r="C222" s="1"/>
      <c r="D222" s="1"/>
      <c r="E222" s="1"/>
      <c r="F222" s="1"/>
      <c r="G222" s="1"/>
    </row>
    <row r="223" spans="1:23" x14ac:dyDescent="0.25">
      <c r="A223" s="2"/>
      <c r="B223" s="1"/>
      <c r="C223" s="1"/>
      <c r="D223" s="1"/>
      <c r="E223" s="1"/>
      <c r="F223" s="1"/>
      <c r="G223" s="1"/>
    </row>
    <row r="224" spans="1:23" x14ac:dyDescent="0.25">
      <c r="A224" s="2"/>
      <c r="B224" s="1"/>
      <c r="C224" s="1"/>
      <c r="D224" s="1"/>
      <c r="E224" s="1"/>
      <c r="F224" s="1"/>
      <c r="G224" s="1"/>
    </row>
    <row r="225" spans="1:7" x14ac:dyDescent="0.25">
      <c r="A225" s="2"/>
      <c r="B225" s="1"/>
      <c r="C225" s="1"/>
      <c r="D225" s="1"/>
      <c r="E225" s="1"/>
      <c r="F225" s="1"/>
      <c r="G225" s="1"/>
    </row>
    <row r="226" spans="1:7" x14ac:dyDescent="0.25">
      <c r="A226" s="2"/>
      <c r="B226" s="1"/>
      <c r="C226" s="1"/>
      <c r="D226" s="1"/>
      <c r="E226" s="1"/>
      <c r="F226" s="1"/>
      <c r="G226" s="1"/>
    </row>
    <row r="227" spans="1:7" x14ac:dyDescent="0.25">
      <c r="A227" s="2"/>
      <c r="B227" s="1"/>
      <c r="C227" s="1"/>
      <c r="D227" s="1"/>
      <c r="E227" s="1"/>
      <c r="F227" s="1"/>
      <c r="G227" s="1"/>
    </row>
    <row r="228" spans="1:7" x14ac:dyDescent="0.25">
      <c r="A228" s="2"/>
      <c r="B228" s="1"/>
      <c r="C228" s="1"/>
      <c r="D228" s="1"/>
      <c r="E228" s="1"/>
      <c r="F228" s="1"/>
      <c r="G228" s="1"/>
    </row>
    <row r="229" spans="1:7" x14ac:dyDescent="0.25">
      <c r="A229" s="2"/>
      <c r="B229" s="1"/>
      <c r="C229" s="1"/>
      <c r="D229" s="1"/>
      <c r="E229" s="1"/>
      <c r="F229" s="1"/>
      <c r="G229" s="1"/>
    </row>
    <row r="230" spans="1:7" x14ac:dyDescent="0.25">
      <c r="A230" s="2"/>
      <c r="B230" s="1"/>
      <c r="C230" s="1"/>
      <c r="D230" s="1"/>
      <c r="E230" s="1"/>
      <c r="F230" s="1"/>
      <c r="G230" s="1"/>
    </row>
    <row r="231" spans="1:7" x14ac:dyDescent="0.25">
      <c r="A231" s="2"/>
      <c r="B231" s="1"/>
      <c r="C231" s="1"/>
      <c r="D231" s="1"/>
      <c r="E231" s="1"/>
      <c r="F231" s="1"/>
      <c r="G231" s="1"/>
    </row>
    <row r="232" spans="1:7" x14ac:dyDescent="0.25">
      <c r="A232" s="2"/>
      <c r="B232" s="1"/>
      <c r="C232" s="1"/>
      <c r="D232" s="1"/>
      <c r="E232" s="1"/>
      <c r="F232" s="1"/>
      <c r="G232" s="1"/>
    </row>
    <row r="233" spans="1:7" x14ac:dyDescent="0.25">
      <c r="A233" s="2"/>
      <c r="B233" s="1"/>
      <c r="C233" s="1"/>
      <c r="D233" s="1"/>
      <c r="E233" s="1"/>
      <c r="F233" s="1"/>
      <c r="G233" s="1"/>
    </row>
    <row r="234" spans="1:7" x14ac:dyDescent="0.25">
      <c r="A234" s="2"/>
      <c r="B234" s="1"/>
      <c r="C234" s="1"/>
      <c r="D234" s="1"/>
      <c r="E234" s="1"/>
      <c r="F234" s="1"/>
      <c r="G234" s="1"/>
    </row>
    <row r="235" spans="1:7" x14ac:dyDescent="0.25">
      <c r="A235" s="2"/>
      <c r="B235" s="1"/>
      <c r="C235" s="1"/>
      <c r="D235" s="1"/>
      <c r="E235" s="1"/>
      <c r="F235" s="1"/>
      <c r="G235" s="1"/>
    </row>
    <row r="236" spans="1:7" x14ac:dyDescent="0.25">
      <c r="A236" s="2"/>
      <c r="B236" s="1"/>
      <c r="C236" s="1"/>
      <c r="D236" s="1"/>
      <c r="E236" s="1"/>
      <c r="F236" s="1"/>
      <c r="G236" s="1"/>
    </row>
    <row r="237" spans="1:7" x14ac:dyDescent="0.25">
      <c r="A237" s="2"/>
      <c r="B237" s="1"/>
      <c r="C237" s="1"/>
      <c r="D237" s="1"/>
      <c r="E237" s="1"/>
      <c r="F237" s="1"/>
      <c r="G237" s="1"/>
    </row>
    <row r="238" spans="1:7" x14ac:dyDescent="0.25">
      <c r="A238" s="2"/>
      <c r="B238" s="1"/>
      <c r="C238" s="1"/>
      <c r="D238" s="1"/>
      <c r="E238" s="1"/>
      <c r="F238" s="1"/>
      <c r="G238" s="1"/>
    </row>
    <row r="239" spans="1:7" x14ac:dyDescent="0.25">
      <c r="A239" s="2"/>
      <c r="B239" s="1"/>
      <c r="C239" s="1"/>
      <c r="D239" s="1"/>
      <c r="E239" s="1"/>
      <c r="F239" s="1"/>
      <c r="G239" s="1"/>
    </row>
    <row r="240" spans="1:7" x14ac:dyDescent="0.25">
      <c r="A240" s="2"/>
      <c r="B240" s="1"/>
      <c r="C240" s="1"/>
      <c r="D240" s="1"/>
      <c r="E240" s="1"/>
      <c r="F240" s="1"/>
      <c r="G240" s="1"/>
    </row>
    <row r="241" spans="1:7" x14ac:dyDescent="0.25">
      <c r="A241" s="2"/>
      <c r="B241" s="1"/>
      <c r="C241" s="1"/>
      <c r="D241" s="1"/>
      <c r="E241" s="1"/>
      <c r="F241" s="1"/>
      <c r="G241" s="1"/>
    </row>
    <row r="242" spans="1:7" x14ac:dyDescent="0.25">
      <c r="A242" s="2"/>
      <c r="B242" s="1"/>
      <c r="C242" s="1"/>
      <c r="D242" s="1"/>
      <c r="E242" s="1"/>
      <c r="F242" s="1"/>
      <c r="G242" s="1"/>
    </row>
    <row r="243" spans="1:7" x14ac:dyDescent="0.25">
      <c r="A243" s="2"/>
      <c r="B243" s="1"/>
      <c r="C243" s="1"/>
      <c r="D243" s="1"/>
      <c r="E243" s="1"/>
      <c r="F243" s="1"/>
      <c r="G243" s="1"/>
    </row>
    <row r="244" spans="1:7" x14ac:dyDescent="0.25">
      <c r="A244" s="2"/>
      <c r="B244" s="1"/>
      <c r="C244" s="1"/>
      <c r="D244" s="1"/>
      <c r="E244" s="1"/>
      <c r="F244" s="1"/>
      <c r="G244" s="1"/>
    </row>
    <row r="245" spans="1:7" x14ac:dyDescent="0.25">
      <c r="A245" s="2"/>
      <c r="B245" s="1"/>
      <c r="C245" s="1"/>
      <c r="D245" s="1"/>
      <c r="E245" s="1"/>
      <c r="F245" s="1"/>
      <c r="G245" s="1"/>
    </row>
    <row r="246" spans="1:7" x14ac:dyDescent="0.25">
      <c r="A246" s="2"/>
      <c r="B246" s="1"/>
      <c r="C246" s="1"/>
      <c r="D246" s="1"/>
      <c r="E246" s="1"/>
      <c r="F246" s="1"/>
      <c r="G246" s="1"/>
    </row>
    <row r="247" spans="1:7" x14ac:dyDescent="0.25">
      <c r="A247" s="2"/>
      <c r="B247" s="1"/>
      <c r="C247" s="1"/>
      <c r="D247" s="1"/>
      <c r="E247" s="1"/>
      <c r="F247" s="1"/>
      <c r="G247" s="1"/>
    </row>
    <row r="248" spans="1:7" x14ac:dyDescent="0.25">
      <c r="A248" s="2"/>
      <c r="B248" s="1"/>
      <c r="C248" s="1"/>
      <c r="D248" s="1"/>
      <c r="E248" s="1"/>
      <c r="F248" s="1"/>
      <c r="G248" s="1"/>
    </row>
    <row r="249" spans="1:7" x14ac:dyDescent="0.25">
      <c r="A249" s="2"/>
      <c r="B249" s="1"/>
      <c r="C249" s="1"/>
      <c r="D249" s="1"/>
      <c r="E249" s="1"/>
      <c r="F249" s="1"/>
      <c r="G249" s="1"/>
    </row>
    <row r="250" spans="1:7" x14ac:dyDescent="0.25">
      <c r="A250" s="2"/>
      <c r="B250" s="1"/>
      <c r="C250" s="1"/>
      <c r="D250" s="1"/>
      <c r="E250" s="1"/>
      <c r="F250" s="1"/>
      <c r="G250" s="1"/>
    </row>
    <row r="251" spans="1:7" x14ac:dyDescent="0.25">
      <c r="A251" s="2"/>
      <c r="B251" s="1"/>
      <c r="C251" s="1"/>
      <c r="D251" s="1"/>
      <c r="E251" s="1"/>
      <c r="F251" s="1"/>
      <c r="G251" s="1"/>
    </row>
    <row r="252" spans="1:7" x14ac:dyDescent="0.25">
      <c r="A252" s="2"/>
      <c r="B252" s="1"/>
      <c r="C252" s="1"/>
      <c r="D252" s="1"/>
      <c r="E252" s="1"/>
      <c r="F252" s="1"/>
      <c r="G252" s="1"/>
    </row>
    <row r="253" spans="1:7" x14ac:dyDescent="0.25">
      <c r="A253" s="2"/>
      <c r="B253" s="1"/>
      <c r="C253" s="1"/>
      <c r="D253" s="1"/>
      <c r="E253" s="1"/>
      <c r="F253" s="1"/>
      <c r="G253" s="1"/>
    </row>
    <row r="254" spans="1:7" x14ac:dyDescent="0.25">
      <c r="A254" s="2"/>
      <c r="B254" s="1"/>
      <c r="C254" s="1"/>
      <c r="D254" s="1"/>
      <c r="E254" s="1"/>
      <c r="F254" s="1"/>
      <c r="G254" s="1"/>
    </row>
    <row r="255" spans="1:7" x14ac:dyDescent="0.25">
      <c r="A255" s="2"/>
      <c r="B255" s="1"/>
      <c r="C255" s="1"/>
      <c r="D255" s="1"/>
      <c r="E255" s="1"/>
      <c r="F255" s="1"/>
      <c r="G255" s="1"/>
    </row>
    <row r="256" spans="1:7" x14ac:dyDescent="0.25">
      <c r="A256" s="2"/>
      <c r="B256" s="1"/>
      <c r="C256" s="1"/>
      <c r="D256" s="1"/>
      <c r="E256" s="1"/>
      <c r="F256" s="1"/>
      <c r="G256" s="1"/>
    </row>
    <row r="257" spans="1:7" x14ac:dyDescent="0.25">
      <c r="A257" s="2"/>
      <c r="B257" s="1"/>
      <c r="C257" s="1"/>
      <c r="D257" s="1"/>
      <c r="E257" s="1"/>
      <c r="F257" s="1"/>
      <c r="G257" s="1"/>
    </row>
    <row r="258" spans="1:7" x14ac:dyDescent="0.25">
      <c r="A258" s="2"/>
      <c r="B258" s="1"/>
      <c r="C258" s="1"/>
      <c r="D258" s="1"/>
      <c r="E258" s="1"/>
      <c r="F258" s="1"/>
      <c r="G258" s="1"/>
    </row>
    <row r="259" spans="1:7" x14ac:dyDescent="0.25">
      <c r="A259" s="2"/>
      <c r="B259" s="1"/>
      <c r="C259" s="1"/>
      <c r="D259" s="1"/>
      <c r="E259" s="1"/>
      <c r="F259" s="1"/>
      <c r="G259" s="1"/>
    </row>
    <row r="260" spans="1:7" x14ac:dyDescent="0.25">
      <c r="A260" s="2"/>
      <c r="B260" s="1"/>
      <c r="C260" s="1"/>
      <c r="D260" s="1"/>
      <c r="E260" s="1"/>
      <c r="F260" s="1"/>
      <c r="G260" s="1"/>
    </row>
    <row r="261" spans="1:7" x14ac:dyDescent="0.25">
      <c r="A261" s="2"/>
      <c r="B261" s="1"/>
      <c r="C261" s="1"/>
      <c r="D261" s="1"/>
      <c r="E261" s="1"/>
      <c r="F261" s="1"/>
      <c r="G261" s="1"/>
    </row>
    <row r="262" spans="1:7" x14ac:dyDescent="0.25">
      <c r="A262" s="2"/>
      <c r="B262" s="1"/>
      <c r="C262" s="1"/>
      <c r="D262" s="1"/>
      <c r="E262" s="1"/>
      <c r="F262" s="1"/>
      <c r="G262" s="1"/>
    </row>
    <row r="263" spans="1:7" x14ac:dyDescent="0.25">
      <c r="A263" s="2"/>
      <c r="B263" s="1"/>
      <c r="C263" s="1"/>
      <c r="D263" s="1"/>
      <c r="E263" s="1"/>
      <c r="F263" s="1"/>
      <c r="G263" s="1"/>
    </row>
    <row r="264" spans="1:7" x14ac:dyDescent="0.25">
      <c r="A264" s="2"/>
      <c r="B264" s="1"/>
      <c r="C264" s="1"/>
      <c r="D264" s="1"/>
      <c r="E264" s="1"/>
      <c r="F264" s="1"/>
      <c r="G264" s="1"/>
    </row>
    <row r="265" spans="1:7" x14ac:dyDescent="0.25">
      <c r="A265" s="2"/>
      <c r="B265" s="1"/>
      <c r="C265" s="1"/>
      <c r="D265" s="1"/>
      <c r="E265" s="1"/>
      <c r="F265" s="1"/>
      <c r="G265" s="1"/>
    </row>
    <row r="266" spans="1:7" x14ac:dyDescent="0.25">
      <c r="A266" s="2"/>
      <c r="B266" s="1"/>
      <c r="C266" s="1"/>
      <c r="D266" s="1"/>
      <c r="E266" s="1"/>
      <c r="F266" s="1"/>
      <c r="G266" s="1"/>
    </row>
    <row r="267" spans="1:7" x14ac:dyDescent="0.25">
      <c r="A267" s="2"/>
      <c r="B267" s="1"/>
      <c r="C267" s="1"/>
      <c r="D267" s="1"/>
      <c r="E267" s="1"/>
      <c r="F267" s="1"/>
      <c r="G267" s="1"/>
    </row>
    <row r="268" spans="1:7" x14ac:dyDescent="0.25">
      <c r="A268" s="2"/>
      <c r="B268" s="1"/>
      <c r="C268" s="1"/>
      <c r="D268" s="1"/>
      <c r="E268" s="1"/>
      <c r="F268" s="1"/>
      <c r="G268" s="1"/>
    </row>
    <row r="269" spans="1:7" x14ac:dyDescent="0.25">
      <c r="A269" s="2"/>
      <c r="B269" s="1"/>
      <c r="C269" s="1"/>
      <c r="D269" s="1"/>
      <c r="E269" s="1"/>
      <c r="F269" s="1"/>
      <c r="G269" s="1"/>
    </row>
    <row r="270" spans="1:7" x14ac:dyDescent="0.25">
      <c r="A270" s="2"/>
      <c r="B270" s="1"/>
      <c r="C270" s="1"/>
      <c r="D270" s="1"/>
      <c r="E270" s="1"/>
      <c r="F270" s="1"/>
      <c r="G270" s="1"/>
    </row>
    <row r="271" spans="1:7" x14ac:dyDescent="0.25">
      <c r="A271" s="2"/>
      <c r="B271" s="1"/>
      <c r="C271" s="1"/>
      <c r="D271" s="1"/>
      <c r="E271" s="1"/>
      <c r="F271" s="1"/>
      <c r="G271" s="1"/>
    </row>
    <row r="272" spans="1:7" x14ac:dyDescent="0.25">
      <c r="A272" s="2"/>
      <c r="B272" s="1"/>
      <c r="C272" s="1"/>
      <c r="D272" s="1"/>
      <c r="E272" s="1"/>
      <c r="F272" s="1"/>
      <c r="G272" s="1"/>
    </row>
    <row r="273" spans="1:7" x14ac:dyDescent="0.25">
      <c r="A273" s="2"/>
      <c r="B273" s="1"/>
      <c r="C273" s="1"/>
      <c r="D273" s="1"/>
      <c r="E273" s="1"/>
      <c r="F273" s="1"/>
      <c r="G273" s="1"/>
    </row>
    <row r="274" spans="1:7" x14ac:dyDescent="0.25">
      <c r="A274" s="2"/>
      <c r="B274" s="1"/>
      <c r="C274" s="1"/>
      <c r="D274" s="1"/>
      <c r="E274" s="1"/>
      <c r="F274" s="1"/>
      <c r="G274" s="1"/>
    </row>
    <row r="275" spans="1:7" x14ac:dyDescent="0.25">
      <c r="A275" s="2"/>
      <c r="B275" s="1"/>
      <c r="C275" s="1"/>
      <c r="D275" s="1"/>
      <c r="E275" s="1"/>
      <c r="F275" s="1"/>
      <c r="G275" s="1"/>
    </row>
    <row r="276" spans="1:7" x14ac:dyDescent="0.25">
      <c r="A276" s="2"/>
      <c r="B276" s="1"/>
      <c r="C276" s="1"/>
      <c r="D276" s="1"/>
      <c r="E276" s="1"/>
      <c r="F276" s="1"/>
      <c r="G276" s="1"/>
    </row>
    <row r="277" spans="1:7" x14ac:dyDescent="0.25">
      <c r="A277" s="2"/>
      <c r="B277" s="1"/>
      <c r="C277" s="1"/>
      <c r="D277" s="1"/>
      <c r="E277" s="1"/>
      <c r="F277" s="1"/>
      <c r="G277" s="1"/>
    </row>
    <row r="278" spans="1:7" x14ac:dyDescent="0.25">
      <c r="A278" s="2"/>
      <c r="B278" s="1"/>
      <c r="C278" s="1"/>
      <c r="D278" s="1"/>
      <c r="E278" s="1"/>
      <c r="F278" s="1"/>
      <c r="G278" s="1"/>
    </row>
    <row r="279" spans="1:7" x14ac:dyDescent="0.25">
      <c r="A279" s="2"/>
      <c r="B279" s="1"/>
      <c r="C279" s="1"/>
      <c r="D279" s="1"/>
      <c r="E279" s="1"/>
      <c r="F279" s="1"/>
      <c r="G279" s="1"/>
    </row>
    <row r="280" spans="1:7" x14ac:dyDescent="0.25">
      <c r="A280" s="2"/>
      <c r="B280" s="1"/>
      <c r="C280" s="1"/>
      <c r="D280" s="1"/>
      <c r="E280" s="1"/>
      <c r="F280" s="1"/>
      <c r="G280" s="1"/>
    </row>
    <row r="281" spans="1:7" x14ac:dyDescent="0.25">
      <c r="A281" s="2"/>
      <c r="B281" s="1"/>
      <c r="C281" s="1"/>
      <c r="D281" s="1"/>
      <c r="E281" s="1"/>
      <c r="F281" s="1"/>
      <c r="G281" s="1"/>
    </row>
    <row r="282" spans="1:7" x14ac:dyDescent="0.25">
      <c r="A282" s="2"/>
      <c r="B282" s="1"/>
      <c r="C282" s="1"/>
      <c r="D282" s="1"/>
      <c r="E282" s="1"/>
      <c r="F282" s="1"/>
      <c r="G282" s="1"/>
    </row>
    <row r="283" spans="1:7" x14ac:dyDescent="0.25">
      <c r="A283" s="2"/>
      <c r="B283" s="1"/>
      <c r="C283" s="1"/>
      <c r="D283" s="1"/>
      <c r="E283" s="1"/>
      <c r="F283" s="1"/>
      <c r="G283" s="1"/>
    </row>
    <row r="284" spans="1:7" x14ac:dyDescent="0.25">
      <c r="A284" s="2"/>
      <c r="B284" s="1"/>
      <c r="C284" s="1"/>
      <c r="D284" s="1"/>
      <c r="E284" s="1"/>
      <c r="F284" s="1"/>
      <c r="G284" s="1"/>
    </row>
    <row r="285" spans="1:7" x14ac:dyDescent="0.25">
      <c r="A285" s="2"/>
      <c r="B285" s="1"/>
      <c r="C285" s="1"/>
      <c r="D285" s="1"/>
      <c r="E285" s="1"/>
      <c r="F285" s="1"/>
      <c r="G285" s="1"/>
    </row>
    <row r="286" spans="1:7" x14ac:dyDescent="0.25">
      <c r="A286" s="2"/>
      <c r="B286" s="1"/>
      <c r="C286" s="1"/>
      <c r="D286" s="1"/>
      <c r="E286" s="1"/>
      <c r="F286" s="1"/>
      <c r="G286" s="1"/>
    </row>
    <row r="287" spans="1:7" x14ac:dyDescent="0.25">
      <c r="A287" s="2"/>
      <c r="B287" s="1"/>
      <c r="C287" s="1"/>
      <c r="D287" s="1"/>
      <c r="E287" s="1"/>
      <c r="F287" s="1"/>
      <c r="G287" s="1"/>
    </row>
    <row r="288" spans="1:7" x14ac:dyDescent="0.25">
      <c r="A288" s="2"/>
      <c r="B288" s="1"/>
      <c r="C288" s="1"/>
      <c r="D288" s="1"/>
      <c r="E288" s="1"/>
      <c r="F288" s="1"/>
      <c r="G288" s="1"/>
    </row>
    <row r="289" spans="1:7" x14ac:dyDescent="0.25">
      <c r="A289" s="2"/>
      <c r="B289" s="1"/>
      <c r="C289" s="1"/>
      <c r="D289" s="1"/>
      <c r="E289" s="1"/>
      <c r="F289" s="1"/>
      <c r="G289" s="1"/>
    </row>
    <row r="290" spans="1:7" x14ac:dyDescent="0.25">
      <c r="A290" s="2"/>
      <c r="B290" s="1"/>
      <c r="C290" s="1"/>
      <c r="D290" s="1"/>
      <c r="E290" s="1"/>
      <c r="F290" s="1"/>
      <c r="G290" s="1"/>
    </row>
    <row r="291" spans="1:7" x14ac:dyDescent="0.25">
      <c r="A291" s="2"/>
      <c r="B291" s="1"/>
      <c r="C291" s="1"/>
      <c r="D291" s="1"/>
      <c r="E291" s="1"/>
      <c r="F291" s="1"/>
      <c r="G291" s="1"/>
    </row>
    <row r="292" spans="1:7" x14ac:dyDescent="0.25">
      <c r="A292" s="2"/>
      <c r="B292" s="1"/>
      <c r="C292" s="1"/>
      <c r="D292" s="1"/>
      <c r="E292" s="1"/>
      <c r="F292" s="1"/>
      <c r="G292" s="1"/>
    </row>
    <row r="293" spans="1:7" x14ac:dyDescent="0.25">
      <c r="A293" s="2"/>
      <c r="B293" s="1"/>
      <c r="C293" s="1"/>
      <c r="D293" s="1"/>
      <c r="E293" s="1"/>
      <c r="F293" s="1"/>
      <c r="G293" s="1"/>
    </row>
    <row r="294" spans="1:7" x14ac:dyDescent="0.25">
      <c r="A294" s="2"/>
      <c r="B294" s="1"/>
      <c r="C294" s="1"/>
      <c r="D294" s="1"/>
      <c r="E294" s="1"/>
      <c r="F294" s="1"/>
      <c r="G294" s="1"/>
    </row>
    <row r="295" spans="1:7" x14ac:dyDescent="0.25">
      <c r="A295" s="2"/>
      <c r="B295" s="1"/>
      <c r="C295" s="1"/>
      <c r="D295" s="1"/>
      <c r="E295" s="1"/>
      <c r="F295" s="1"/>
      <c r="G295" s="1"/>
    </row>
    <row r="296" spans="1:7" x14ac:dyDescent="0.25">
      <c r="A296" s="2"/>
      <c r="B296" s="1"/>
      <c r="C296" s="1"/>
      <c r="D296" s="1"/>
      <c r="E296" s="1"/>
      <c r="F296" s="1"/>
      <c r="G296" s="1"/>
    </row>
    <row r="297" spans="1:7" x14ac:dyDescent="0.25">
      <c r="A297" s="2"/>
      <c r="B297" s="1"/>
      <c r="C297" s="1"/>
      <c r="D297" s="1"/>
      <c r="E297" s="1"/>
      <c r="F297" s="1"/>
      <c r="G297" s="1"/>
    </row>
    <row r="298" spans="1:7" x14ac:dyDescent="0.25">
      <c r="A298" s="2"/>
      <c r="B298" s="1"/>
      <c r="C298" s="1"/>
      <c r="D298" s="1"/>
      <c r="E298" s="1"/>
      <c r="F298" s="1"/>
      <c r="G298" s="1"/>
    </row>
    <row r="299" spans="1:7" x14ac:dyDescent="0.25">
      <c r="A299" s="2"/>
      <c r="B299" s="1"/>
      <c r="C299" s="1"/>
      <c r="D299" s="1"/>
      <c r="E299" s="1"/>
      <c r="F299" s="1"/>
      <c r="G299" s="1"/>
    </row>
    <row r="300" spans="1:7" x14ac:dyDescent="0.25">
      <c r="A300" s="2"/>
      <c r="B300" s="1"/>
      <c r="C300" s="1"/>
      <c r="D300" s="1"/>
      <c r="E300" s="1"/>
      <c r="F300" s="1"/>
      <c r="G300" s="1"/>
    </row>
    <row r="301" spans="1:7" x14ac:dyDescent="0.25">
      <c r="A301" s="2"/>
      <c r="B301" s="1"/>
      <c r="C301" s="1"/>
      <c r="D301" s="1"/>
      <c r="E301" s="1"/>
      <c r="F301" s="1"/>
      <c r="G301" s="1"/>
    </row>
    <row r="302" spans="1:7" x14ac:dyDescent="0.25">
      <c r="A302" s="2"/>
      <c r="B302" s="1"/>
      <c r="C302" s="1"/>
      <c r="D302" s="1"/>
      <c r="E302" s="1"/>
      <c r="F302" s="1"/>
      <c r="G302" s="1"/>
    </row>
    <row r="303" spans="1:7" x14ac:dyDescent="0.25">
      <c r="A303" s="2"/>
      <c r="B303" s="1"/>
      <c r="C303" s="1"/>
      <c r="D303" s="1"/>
      <c r="E303" s="1"/>
      <c r="F303" s="1"/>
      <c r="G303" s="1"/>
    </row>
    <row r="304" spans="1:7" x14ac:dyDescent="0.25">
      <c r="A304" s="2"/>
      <c r="B304" s="1"/>
      <c r="C304" s="1"/>
      <c r="D304" s="1"/>
      <c r="E304" s="1"/>
      <c r="F304" s="1"/>
      <c r="G304" s="1"/>
    </row>
    <row r="305" spans="1:7" x14ac:dyDescent="0.25">
      <c r="A305" s="2"/>
      <c r="B305" s="1"/>
      <c r="C305" s="1"/>
      <c r="D305" s="1"/>
      <c r="E305" s="1"/>
      <c r="F305" s="1"/>
      <c r="G305" s="1"/>
    </row>
    <row r="306" spans="1:7" x14ac:dyDescent="0.25">
      <c r="A306" s="2"/>
      <c r="B306" s="1"/>
      <c r="C306" s="1"/>
      <c r="D306" s="1"/>
      <c r="E306" s="1"/>
      <c r="F306" s="1"/>
      <c r="G306" s="1"/>
    </row>
    <row r="307" spans="1:7" x14ac:dyDescent="0.25">
      <c r="A307" s="2"/>
      <c r="B307" s="1"/>
      <c r="C307" s="1"/>
      <c r="D307" s="1"/>
      <c r="E307" s="1"/>
      <c r="F307" s="1"/>
      <c r="G307" s="1"/>
    </row>
    <row r="308" spans="1:7" x14ac:dyDescent="0.25">
      <c r="A308" s="2"/>
      <c r="B308" s="1"/>
      <c r="C308" s="1"/>
      <c r="D308" s="1"/>
      <c r="E308" s="1"/>
      <c r="F308" s="1"/>
      <c r="G308" s="1"/>
    </row>
    <row r="309" spans="1:7" x14ac:dyDescent="0.25">
      <c r="A309" s="2"/>
      <c r="B309" s="1"/>
      <c r="C309" s="1"/>
      <c r="D309" s="1"/>
      <c r="E309" s="1"/>
      <c r="F309" s="1"/>
      <c r="G309" s="1"/>
    </row>
    <row r="310" spans="1:7" x14ac:dyDescent="0.25">
      <c r="A310" s="2"/>
      <c r="B310" s="1"/>
      <c r="C310" s="1"/>
      <c r="D310" s="1"/>
      <c r="E310" s="1"/>
      <c r="F310" s="1"/>
      <c r="G310" s="1"/>
    </row>
    <row r="311" spans="1:7" x14ac:dyDescent="0.25">
      <c r="A311" s="2"/>
      <c r="B311" s="1"/>
      <c r="C311" s="1"/>
      <c r="D311" s="1"/>
      <c r="E311" s="1"/>
      <c r="F311" s="1"/>
      <c r="G311" s="1"/>
    </row>
    <row r="312" spans="1:7" x14ac:dyDescent="0.25">
      <c r="A312" s="2"/>
      <c r="B312" s="1"/>
      <c r="C312" s="1"/>
      <c r="D312" s="1"/>
      <c r="E312" s="1"/>
      <c r="F312" s="1"/>
      <c r="G312" s="1"/>
    </row>
    <row r="313" spans="1:7" x14ac:dyDescent="0.25">
      <c r="A313" s="2"/>
      <c r="B313" s="1"/>
      <c r="C313" s="1"/>
      <c r="D313" s="1"/>
      <c r="E313" s="1"/>
      <c r="F313" s="1"/>
      <c r="G313" s="1"/>
    </row>
    <row r="314" spans="1:7" x14ac:dyDescent="0.25">
      <c r="A314" s="2"/>
      <c r="B314" s="1"/>
      <c r="C314" s="1"/>
      <c r="D314" s="1"/>
      <c r="E314" s="1"/>
      <c r="F314" s="1"/>
      <c r="G314" s="1"/>
    </row>
    <row r="315" spans="1:7" x14ac:dyDescent="0.25">
      <c r="A315" s="2"/>
      <c r="B315" s="1"/>
      <c r="C315" s="1"/>
      <c r="D315" s="1"/>
      <c r="E315" s="1"/>
      <c r="F315" s="1"/>
      <c r="G315" s="1"/>
    </row>
    <row r="316" spans="1:7" x14ac:dyDescent="0.25">
      <c r="A316" s="2"/>
      <c r="B316" s="1"/>
      <c r="C316" s="1"/>
      <c r="D316" s="1"/>
      <c r="E316" s="1"/>
      <c r="F316" s="1"/>
      <c r="G316" s="1"/>
    </row>
    <row r="317" spans="1:7" x14ac:dyDescent="0.25">
      <c r="A317" s="2"/>
      <c r="B317" s="1"/>
      <c r="C317" s="1"/>
      <c r="D317" s="1"/>
      <c r="E317" s="1"/>
      <c r="F317" s="1"/>
      <c r="G317" s="1"/>
    </row>
    <row r="318" spans="1:7" x14ac:dyDescent="0.25">
      <c r="A318" s="2"/>
      <c r="B318" s="1"/>
      <c r="C318" s="1"/>
      <c r="D318" s="1"/>
      <c r="E318" s="1"/>
      <c r="F318" s="1"/>
      <c r="G318" s="1"/>
    </row>
    <row r="319" spans="1:7" x14ac:dyDescent="0.25">
      <c r="A319" s="2"/>
      <c r="B319" s="1"/>
      <c r="C319" s="1"/>
      <c r="D319" s="1"/>
      <c r="E319" s="1"/>
      <c r="F319" s="1"/>
      <c r="G319" s="1"/>
    </row>
    <row r="320" spans="1:7" x14ac:dyDescent="0.25">
      <c r="A320" s="2"/>
      <c r="B320" s="1"/>
      <c r="C320" s="1"/>
      <c r="D320" s="1"/>
      <c r="E320" s="1"/>
      <c r="F320" s="1"/>
      <c r="G320" s="1"/>
    </row>
    <row r="321" spans="1:7" x14ac:dyDescent="0.25">
      <c r="A321" s="2"/>
      <c r="B321" s="1"/>
      <c r="C321" s="1"/>
      <c r="D321" s="1"/>
      <c r="E321" s="1"/>
      <c r="F321" s="1"/>
      <c r="G321" s="1"/>
    </row>
    <row r="322" spans="1:7" x14ac:dyDescent="0.25">
      <c r="A322" s="2"/>
      <c r="B322" s="1"/>
      <c r="C322" s="1"/>
      <c r="D322" s="1"/>
      <c r="E322" s="1"/>
      <c r="F322" s="1"/>
      <c r="G322" s="1"/>
    </row>
    <row r="323" spans="1:7" x14ac:dyDescent="0.25">
      <c r="A323" s="2"/>
      <c r="B323" s="1"/>
      <c r="C323" s="1"/>
      <c r="D323" s="1"/>
      <c r="E323" s="1"/>
      <c r="F323" s="1"/>
      <c r="G323" s="1"/>
    </row>
    <row r="324" spans="1:7" x14ac:dyDescent="0.25">
      <c r="A324" s="2"/>
      <c r="B324" s="1"/>
      <c r="C324" s="1"/>
      <c r="D324" s="1"/>
      <c r="E324" s="1"/>
      <c r="F324" s="1"/>
      <c r="G324" s="1"/>
    </row>
    <row r="325" spans="1:7" x14ac:dyDescent="0.25">
      <c r="A325" s="2"/>
      <c r="B325" s="1"/>
      <c r="C325" s="1"/>
      <c r="D325" s="1"/>
      <c r="E325" s="1"/>
      <c r="F325" s="1"/>
      <c r="G325" s="1"/>
    </row>
    <row r="326" spans="1:7" x14ac:dyDescent="0.25">
      <c r="A326" s="2"/>
      <c r="B326" s="1"/>
      <c r="C326" s="1"/>
      <c r="D326" s="1"/>
      <c r="E326" s="1"/>
      <c r="F326" s="1"/>
      <c r="G326" s="1"/>
    </row>
    <row r="327" spans="1:7" x14ac:dyDescent="0.25">
      <c r="A327" s="2"/>
      <c r="B327" s="1"/>
      <c r="C327" s="1"/>
      <c r="D327" s="1"/>
      <c r="E327" s="1"/>
      <c r="F327" s="1"/>
      <c r="G327" s="1"/>
    </row>
    <row r="328" spans="1:7" x14ac:dyDescent="0.25">
      <c r="A328" s="2"/>
      <c r="B328" s="1"/>
      <c r="C328" s="1"/>
      <c r="D328" s="1"/>
      <c r="E328" s="1"/>
      <c r="F328" s="1"/>
      <c r="G328" s="1"/>
    </row>
    <row r="329" spans="1:7" x14ac:dyDescent="0.25">
      <c r="A329" s="2"/>
      <c r="B329" s="1"/>
      <c r="C329" s="1"/>
      <c r="D329" s="1"/>
      <c r="E329" s="1"/>
      <c r="F329" s="1"/>
      <c r="G329" s="1"/>
    </row>
    <row r="330" spans="1:7" x14ac:dyDescent="0.25">
      <c r="A330" s="2"/>
      <c r="B330" s="1"/>
      <c r="C330" s="1"/>
      <c r="D330" s="1"/>
      <c r="E330" s="1"/>
      <c r="F330" s="1"/>
      <c r="G330" s="1"/>
    </row>
    <row r="331" spans="1:7" x14ac:dyDescent="0.25">
      <c r="A331" s="2"/>
      <c r="B331" s="1"/>
      <c r="C331" s="1"/>
      <c r="D331" s="1"/>
      <c r="E331" s="1"/>
      <c r="F331" s="1"/>
      <c r="G331" s="1"/>
    </row>
    <row r="332" spans="1:7" x14ac:dyDescent="0.25">
      <c r="A332" s="2"/>
      <c r="B332" s="1"/>
      <c r="C332" s="1"/>
      <c r="D332" s="1"/>
      <c r="E332" s="1"/>
      <c r="F332" s="1"/>
      <c r="G332" s="1"/>
    </row>
    <row r="333" spans="1:7" x14ac:dyDescent="0.25">
      <c r="A333" s="2"/>
      <c r="B333" s="1"/>
      <c r="C333" s="1"/>
      <c r="D333" s="1"/>
      <c r="E333" s="1"/>
      <c r="F333" s="1"/>
      <c r="G333" s="1"/>
    </row>
    <row r="334" spans="1:7" x14ac:dyDescent="0.25">
      <c r="A334" s="2"/>
      <c r="B334" s="1"/>
      <c r="C334" s="1"/>
      <c r="D334" s="1"/>
      <c r="E334" s="1"/>
      <c r="F334" s="1"/>
      <c r="G334" s="1"/>
    </row>
    <row r="335" spans="1:7" x14ac:dyDescent="0.25">
      <c r="A335" s="2"/>
      <c r="B335" s="1"/>
      <c r="C335" s="1"/>
      <c r="D335" s="1"/>
      <c r="E335" s="1"/>
      <c r="F335" s="1"/>
      <c r="G335" s="1"/>
    </row>
    <row r="336" spans="1:7" x14ac:dyDescent="0.25">
      <c r="A336" s="2"/>
      <c r="B336" s="1"/>
      <c r="C336" s="1"/>
      <c r="D336" s="1"/>
      <c r="E336" s="1"/>
      <c r="F336" s="1"/>
      <c r="G336" s="1"/>
    </row>
    <row r="337" spans="1:7" x14ac:dyDescent="0.25">
      <c r="A337" s="2"/>
      <c r="B337" s="1"/>
      <c r="C337" s="1"/>
      <c r="D337" s="1"/>
      <c r="E337" s="1"/>
      <c r="F337" s="1"/>
      <c r="G337" s="1"/>
    </row>
    <row r="338" spans="1:7" x14ac:dyDescent="0.25">
      <c r="A338" s="2"/>
      <c r="B338" s="1"/>
      <c r="C338" s="1"/>
      <c r="D338" s="1"/>
      <c r="E338" s="1"/>
      <c r="F338" s="1"/>
      <c r="G338" s="1"/>
    </row>
    <row r="339" spans="1:7" x14ac:dyDescent="0.25">
      <c r="A339" s="2"/>
      <c r="B339" s="1"/>
      <c r="C339" s="1"/>
      <c r="D339" s="1"/>
      <c r="E339" s="1"/>
      <c r="F339" s="1"/>
      <c r="G339" s="1"/>
    </row>
    <row r="340" spans="1:7" x14ac:dyDescent="0.25">
      <c r="A340" s="2"/>
      <c r="B340" s="1"/>
      <c r="C340" s="1"/>
      <c r="D340" s="1"/>
      <c r="E340" s="1"/>
      <c r="F340" s="1"/>
      <c r="G340" s="1"/>
    </row>
    <row r="341" spans="1:7" x14ac:dyDescent="0.25">
      <c r="A341" s="2"/>
      <c r="B341" s="1"/>
      <c r="C341" s="1"/>
      <c r="D341" s="1"/>
      <c r="E341" s="1"/>
      <c r="F341" s="1"/>
      <c r="G341" s="1"/>
    </row>
    <row r="342" spans="1:7" x14ac:dyDescent="0.25">
      <c r="A342" s="2"/>
      <c r="B342" s="1"/>
      <c r="C342" s="1"/>
      <c r="D342" s="1"/>
      <c r="E342" s="1"/>
      <c r="F342" s="1"/>
      <c r="G342" s="1"/>
    </row>
    <row r="343" spans="1:7" x14ac:dyDescent="0.25">
      <c r="A343" s="2"/>
      <c r="B343" s="1"/>
      <c r="C343" s="1"/>
      <c r="D343" s="1"/>
      <c r="E343" s="1"/>
      <c r="F343" s="1"/>
      <c r="G343" s="1"/>
    </row>
    <row r="344" spans="1:7" x14ac:dyDescent="0.25">
      <c r="A344" s="2"/>
      <c r="B344" s="1"/>
      <c r="C344" s="1"/>
      <c r="D344" s="1"/>
      <c r="E344" s="1"/>
      <c r="F344" s="1"/>
      <c r="G344" s="1"/>
    </row>
    <row r="345" spans="1:7" x14ac:dyDescent="0.25">
      <c r="A345" s="2"/>
      <c r="B345" s="1"/>
      <c r="C345" s="1"/>
      <c r="D345" s="1"/>
      <c r="E345" s="1"/>
      <c r="F345" s="1"/>
      <c r="G345" s="1"/>
    </row>
    <row r="346" spans="1:7" x14ac:dyDescent="0.25">
      <c r="A346" s="2"/>
      <c r="B346" s="1"/>
      <c r="C346" s="1"/>
      <c r="D346" s="1"/>
      <c r="E346" s="1"/>
      <c r="F346" s="1"/>
      <c r="G346" s="1"/>
    </row>
    <row r="347" spans="1:7" x14ac:dyDescent="0.25">
      <c r="A347" s="2"/>
      <c r="B347" s="1"/>
      <c r="C347" s="1"/>
      <c r="D347" s="1"/>
      <c r="E347" s="1"/>
      <c r="F347" s="1"/>
      <c r="G347" s="1"/>
    </row>
    <row r="348" spans="1:7" x14ac:dyDescent="0.25">
      <c r="A348" s="2"/>
      <c r="B348" s="1"/>
      <c r="C348" s="1"/>
      <c r="D348" s="1"/>
      <c r="E348" s="1"/>
      <c r="F348" s="1"/>
      <c r="G348" s="1"/>
    </row>
    <row r="349" spans="1:7" x14ac:dyDescent="0.25">
      <c r="A349" s="2"/>
      <c r="B349" s="1"/>
      <c r="C349" s="1"/>
      <c r="D349" s="1"/>
      <c r="E349" s="1"/>
      <c r="F349" s="1"/>
      <c r="G349" s="1"/>
    </row>
    <row r="350" spans="1:7" x14ac:dyDescent="0.25">
      <c r="A350" s="2"/>
      <c r="B350" s="1"/>
      <c r="C350" s="1"/>
      <c r="D350" s="1"/>
      <c r="E350" s="1"/>
      <c r="F350" s="1"/>
      <c r="G350" s="1"/>
    </row>
    <row r="351" spans="1:7" x14ac:dyDescent="0.25">
      <c r="A351" s="2"/>
      <c r="B351" s="1"/>
      <c r="C351" s="1"/>
      <c r="D351" s="1"/>
      <c r="E351" s="1"/>
      <c r="F351" s="1"/>
      <c r="G351" s="1"/>
    </row>
    <row r="352" spans="1:7" x14ac:dyDescent="0.25">
      <c r="A352" s="2"/>
      <c r="B352" s="1"/>
      <c r="C352" s="1"/>
      <c r="D352" s="1"/>
      <c r="E352" s="1"/>
      <c r="F352" s="1"/>
      <c r="G352" s="1"/>
    </row>
    <row r="353" spans="1:7" x14ac:dyDescent="0.25">
      <c r="A353" s="2"/>
      <c r="B353" s="1"/>
      <c r="C353" s="1"/>
      <c r="D353" s="1"/>
      <c r="E353" s="1"/>
      <c r="F353" s="1"/>
      <c r="G353" s="1"/>
    </row>
    <row r="354" spans="1:7" x14ac:dyDescent="0.25">
      <c r="A354" s="2"/>
      <c r="B354" s="1"/>
      <c r="C354" s="1"/>
      <c r="D354" s="1"/>
      <c r="E354" s="1"/>
      <c r="F354" s="1"/>
      <c r="G354" s="1"/>
    </row>
    <row r="355" spans="1:7" x14ac:dyDescent="0.25">
      <c r="A355" s="2"/>
      <c r="B355" s="1"/>
      <c r="C355" s="1"/>
      <c r="D355" s="1"/>
      <c r="E355" s="1"/>
      <c r="F355" s="1"/>
      <c r="G355" s="1"/>
    </row>
    <row r="356" spans="1:7" x14ac:dyDescent="0.25">
      <c r="A356" s="2"/>
      <c r="B356" s="1"/>
      <c r="C356" s="1"/>
      <c r="D356" s="1"/>
      <c r="E356" s="1"/>
      <c r="F356" s="1"/>
      <c r="G356" s="1"/>
    </row>
    <row r="357" spans="1:7" x14ac:dyDescent="0.25">
      <c r="A357" s="2"/>
      <c r="B357" s="1"/>
      <c r="C357" s="1"/>
      <c r="D357" s="1"/>
      <c r="E357" s="1"/>
      <c r="F357" s="1"/>
      <c r="G357" s="1"/>
    </row>
    <row r="358" spans="1:7" x14ac:dyDescent="0.25">
      <c r="A358" s="2"/>
      <c r="B358" s="1"/>
      <c r="C358" s="1"/>
      <c r="D358" s="1"/>
      <c r="E358" s="1"/>
      <c r="F358" s="1"/>
      <c r="G358" s="1"/>
    </row>
    <row r="359" spans="1:7" x14ac:dyDescent="0.25">
      <c r="A359" s="2"/>
      <c r="B359" s="1"/>
      <c r="C359" s="1"/>
      <c r="D359" s="1"/>
      <c r="E359" s="1"/>
      <c r="F359" s="1"/>
      <c r="G359" s="1"/>
    </row>
    <row r="360" spans="1:7" x14ac:dyDescent="0.25">
      <c r="A360" s="2"/>
      <c r="B360" s="1"/>
      <c r="C360" s="1"/>
      <c r="D360" s="1"/>
      <c r="E360" s="1"/>
      <c r="F360" s="1"/>
      <c r="G360" s="1"/>
    </row>
    <row r="361" spans="1:7" x14ac:dyDescent="0.25">
      <c r="A361" s="2"/>
      <c r="B361" s="1"/>
      <c r="C361" s="1"/>
      <c r="D361" s="1"/>
      <c r="E361" s="1"/>
      <c r="F361" s="1"/>
      <c r="G361" s="1"/>
    </row>
    <row r="362" spans="1:7" x14ac:dyDescent="0.25">
      <c r="A362" s="2"/>
      <c r="B362" s="1"/>
      <c r="C362" s="1"/>
      <c r="D362" s="1"/>
      <c r="E362" s="1"/>
      <c r="F362" s="1"/>
      <c r="G362" s="1"/>
    </row>
    <row r="363" spans="1:7" x14ac:dyDescent="0.25">
      <c r="A363" s="2"/>
      <c r="B363" s="1"/>
      <c r="C363" s="1"/>
      <c r="D363" s="1"/>
      <c r="E363" s="1"/>
      <c r="F363" s="1"/>
      <c r="G363" s="1"/>
    </row>
    <row r="364" spans="1:7" x14ac:dyDescent="0.25">
      <c r="A364" s="2"/>
      <c r="B364" s="1"/>
      <c r="C364" s="1"/>
      <c r="D364" s="1"/>
      <c r="E364" s="1"/>
      <c r="F364" s="1"/>
      <c r="G364" s="1"/>
    </row>
    <row r="365" spans="1:7" x14ac:dyDescent="0.25">
      <c r="A365" s="2"/>
      <c r="B365" s="1"/>
      <c r="C365" s="1"/>
      <c r="D365" s="1"/>
      <c r="E365" s="1"/>
      <c r="F365" s="1"/>
      <c r="G365" s="1"/>
    </row>
    <row r="366" spans="1:7" x14ac:dyDescent="0.25">
      <c r="A366" s="2"/>
      <c r="B366" s="1"/>
      <c r="C366" s="1"/>
      <c r="D366" s="1"/>
      <c r="E366" s="1"/>
      <c r="F366" s="1"/>
      <c r="G366" s="1"/>
    </row>
    <row r="367" spans="1:7" x14ac:dyDescent="0.25">
      <c r="A367" s="2"/>
      <c r="B367" s="1"/>
      <c r="C367" s="1"/>
      <c r="D367" s="1"/>
      <c r="E367" s="1"/>
      <c r="F367" s="1"/>
      <c r="G367" s="1"/>
    </row>
    <row r="368" spans="1:7" x14ac:dyDescent="0.25">
      <c r="A368" s="2"/>
      <c r="B368" s="1"/>
      <c r="C368" s="1"/>
      <c r="D368" s="1"/>
      <c r="E368" s="1"/>
      <c r="F368" s="1"/>
      <c r="G368" s="1"/>
    </row>
    <row r="369" spans="1:7" x14ac:dyDescent="0.25">
      <c r="A369" s="2"/>
      <c r="B369" s="1"/>
      <c r="C369" s="1"/>
      <c r="D369" s="1"/>
      <c r="E369" s="1"/>
      <c r="F369" s="1"/>
      <c r="G369" s="1"/>
    </row>
  </sheetData>
  <mergeCells count="5">
    <mergeCell ref="B7:C7"/>
    <mergeCell ref="D7:E7"/>
    <mergeCell ref="F7:G7"/>
    <mergeCell ref="N47:O47"/>
    <mergeCell ref="N45:O45"/>
  </mergeCells>
  <pageMargins left="0.7" right="0.7" top="0.75" bottom="0.75" header="0.3" footer="0.3"/>
  <pageSetup orientation="portrait" horizontalDpi="4294967293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croll Bar 1">
              <controlPr defaultSize="0" autoPict="0">
                <anchor moveWithCells="1">
                  <from>
                    <xdr:col>9</xdr:col>
                    <xdr:colOff>104775</xdr:colOff>
                    <xdr:row>0</xdr:row>
                    <xdr:rowOff>161925</xdr:rowOff>
                  </from>
                  <to>
                    <xdr:col>10</xdr:col>
                    <xdr:colOff>866775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Introduction</vt:lpstr>
      <vt:lpstr>Model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Sten</dc:creator>
  <cp:lastModifiedBy>Sten</cp:lastModifiedBy>
  <dcterms:created xsi:type="dcterms:W3CDTF">2014-06-24T19:33:03Z</dcterms:created>
  <dcterms:modified xsi:type="dcterms:W3CDTF">2014-08-14T18:30:38Z</dcterms:modified>
</cp:coreProperties>
</file>